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-Pc\Desktop\Nowy folder\"/>
    </mc:Choice>
  </mc:AlternateContent>
  <xr:revisionPtr revIDLastSave="0" documentId="8_{FE28FC9D-EE75-48D8-AB60-EE9A7187D4AE}" xr6:coauthVersionLast="47" xr6:coauthVersionMax="47" xr10:uidLastSave="{00000000-0000-0000-0000-000000000000}"/>
  <bookViews>
    <workbookView xWindow="-120" yWindow="-120" windowWidth="29040" windowHeight="15840" tabRatio="384" activeTab="3" xr2:uid="{00000000-000D-0000-FFFF-FFFF00000000}"/>
  </bookViews>
  <sheets>
    <sheet name="Ogień" sheetId="3" r:id="rId1"/>
    <sheet name="Gr. KŚT" sheetId="8" r:id="rId2"/>
    <sheet name="Elektronika" sheetId="4" r:id="rId3"/>
    <sheet name="Pojazdy" sheetId="9" r:id="rId4"/>
    <sheet name="Szkodowość" sheetId="10" r:id="rId5"/>
  </sheets>
  <definedNames>
    <definedName name="_xlnm._FilterDatabase" localSheetId="1" hidden="1">'Gr. KŚT'!$B$3:$B$481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2" i="8" l="1"/>
  <c r="B300" i="8"/>
  <c r="I215" i="8"/>
  <c r="I216" i="8" s="1"/>
  <c r="B182" i="8"/>
  <c r="B332" i="8"/>
  <c r="I217" i="8" l="1"/>
  <c r="C13" i="3"/>
  <c r="C4" i="3"/>
  <c r="C3" i="3"/>
  <c r="B316" i="8"/>
  <c r="C21" i="3" l="1"/>
  <c r="B33" i="3"/>
  <c r="D4" i="4"/>
  <c r="B470" i="8" l="1"/>
  <c r="B34" i="3"/>
  <c r="D8" i="4" l="1"/>
  <c r="B197" i="8"/>
  <c r="B480" i="8"/>
</calcChain>
</file>

<file path=xl/sharedStrings.xml><?xml version="1.0" encoding="utf-8"?>
<sst xmlns="http://schemas.openxmlformats.org/spreadsheetml/2006/main" count="766" uniqueCount="584">
  <si>
    <t>Lp.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</si>
  <si>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</si>
  <si>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</si>
  <si>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</si>
  <si>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</si>
  <si>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</si>
  <si>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</si>
  <si>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</si>
  <si>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</si>
  <si>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</si>
  <si>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</si>
  <si>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Materiał</t>
  </si>
  <si>
    <t>Przedmiot ubezpieczenia</t>
  </si>
  <si>
    <t>Powierzchnia w m2</t>
  </si>
  <si>
    <t>Rok budowy budynku</t>
  </si>
  <si>
    <t>Ścian</t>
  </si>
  <si>
    <t>Stropów</t>
  </si>
  <si>
    <t>Stropodachu</t>
  </si>
  <si>
    <t>Pokrycie dachu</t>
  </si>
  <si>
    <t>Suma ubezpieczenia</t>
  </si>
  <si>
    <t>Sprzęt elektroniczny stacjonarny</t>
  </si>
  <si>
    <t>Sprzęt elektroniczny do 5 lat</t>
  </si>
  <si>
    <t>Zakład Wodociągów i Kanalizacji sp. z o.o.</t>
  </si>
  <si>
    <t>Budynek Administracyjny ul. Młynarska 4, Bystrzyca Kłodzka</t>
  </si>
  <si>
    <t>Budynek socjalno-technologiczny ul. Kłodzka 1a, Bystrzyca Kłodzka</t>
  </si>
  <si>
    <t>Budynek technologiczny, ul. Kłodzka 1a, Bystrzyca Kłodzka</t>
  </si>
  <si>
    <t>Budynek hydroforni Mielnik</t>
  </si>
  <si>
    <t>Sterownie i automatyka</t>
  </si>
  <si>
    <t>Grupa 2 KŚT</t>
  </si>
  <si>
    <t>Grupa 3 KŚT</t>
  </si>
  <si>
    <t>Grupa 4 KŚT</t>
  </si>
  <si>
    <t>Grupa 6 KŚT</t>
  </si>
  <si>
    <t>Grupa 8 KŚT</t>
  </si>
  <si>
    <t>12.</t>
  </si>
  <si>
    <t>Kserokopiarki i urządzenia wielofunkcyjne</t>
  </si>
  <si>
    <t>murowany</t>
  </si>
  <si>
    <t>drewno</t>
  </si>
  <si>
    <t>blacha</t>
  </si>
  <si>
    <t>azbesto-cement</t>
  </si>
  <si>
    <t>konstrukcja stalowa</t>
  </si>
  <si>
    <t>blacha, ocieplenie, papa</t>
  </si>
  <si>
    <t>papa</t>
  </si>
  <si>
    <t>kontener</t>
  </si>
  <si>
    <t>beton</t>
  </si>
  <si>
    <t>Podsuma:</t>
  </si>
  <si>
    <t>Grupa: 2</t>
  </si>
  <si>
    <t>BYK_OCZ/210/159/2009</t>
  </si>
  <si>
    <t>Linia zasilania 20 kV</t>
  </si>
  <si>
    <t>BYK_OCZ/211/138/2009</t>
  </si>
  <si>
    <t>Komora połączeniowa KO</t>
  </si>
  <si>
    <t>BYK_OCZ/211/139/2009</t>
  </si>
  <si>
    <t>Komora połączeniowa K1</t>
  </si>
  <si>
    <t>BYK_OCZ/211/140/2009</t>
  </si>
  <si>
    <t>Rurociąg tłoczny ścieków sanitarnych PCV350 L = 80 m</t>
  </si>
  <si>
    <t>BYK_OCZ/211/141/2009</t>
  </si>
  <si>
    <t>Rurociąg tłoczny PCV500 L = 320 m ścieków deszczowych</t>
  </si>
  <si>
    <t>BYK_OCZ/211/142/2009</t>
  </si>
  <si>
    <t>Kolektor grawitacyjny odpr. Ścieki oczyszczone DN600 WIBPRO L=75 m</t>
  </si>
  <si>
    <t>BYK_OCZ/211/144/2009</t>
  </si>
  <si>
    <t>Przyłacze wodociągowe PCV90 L=164m</t>
  </si>
  <si>
    <t>BYK_OCZ/211/152/2009</t>
  </si>
  <si>
    <t>Wylot do rzeki</t>
  </si>
  <si>
    <t>BYK_OCZ/291/57/2009</t>
  </si>
  <si>
    <t>Pompownia ścieków - zbiornik zelbetowy z komorą zasuw</t>
  </si>
  <si>
    <t>BYK_WOD/210/15/2009</t>
  </si>
  <si>
    <t>Ujęcie wody - Spalona "Zamkowa Kopa"</t>
  </si>
  <si>
    <t>BYK_WOD/210/18/2009</t>
  </si>
  <si>
    <t>Ujęcie podstawowe Sztolnia - Młoty "Sztolnie"</t>
  </si>
  <si>
    <t>BYK_WOD/210/19/2009</t>
  </si>
  <si>
    <t>Ujęcie dodatkowe infiltracyjne - Młoty "Sztolnie"</t>
  </si>
  <si>
    <t>BYK_WOD/210/2/2009</t>
  </si>
  <si>
    <t>Studnia głębinowa nr 2 - Bystrzyca ul. Strażacka</t>
  </si>
  <si>
    <t>BYK_WOD/210/26/2009</t>
  </si>
  <si>
    <t>Ujęcie infiltracyjne "Duzy Basen" - Młoty</t>
  </si>
  <si>
    <t>BYK_WOD/210/27/2009</t>
  </si>
  <si>
    <t>Ujęcie infiltracyjne "Mały Basen" - Młoty</t>
  </si>
  <si>
    <t>BYK_WOD/210/3/2009</t>
  </si>
  <si>
    <t>Studnia głębinowa nr 3 - Bystrzyca ul. Strażacka</t>
  </si>
  <si>
    <t>BYK_WOD/210/434/2016</t>
  </si>
  <si>
    <t>Sieci i instalacje elektryczne, oświetlenie Bystrzyca Kł. ul. Kolejowa (INVESTPARK)</t>
  </si>
  <si>
    <t>BYK_WOD/211/11/2009</t>
  </si>
  <si>
    <t>Zbiornik podziemny wody pitnej - Bystrzyca ul. Strażacka</t>
  </si>
  <si>
    <t>BYK_WOD/211/16/2009</t>
  </si>
  <si>
    <t>Komora wodomierzowa - Spalona "Zamkowa Kopa"</t>
  </si>
  <si>
    <t>BYK_WOD/211/28/2009</t>
  </si>
  <si>
    <t>Zbiorcza studnia zborna wody ujęć duży i mały Basen - Młoty</t>
  </si>
  <si>
    <t>BYK_WOD/299/432/2016</t>
  </si>
  <si>
    <t>Zbiornik wyrównawczy z pomieszczeniem hydroforni - ul. Kolejowa B-ca Kł. (INVESTPARK)</t>
  </si>
  <si>
    <t>DŁZ/210/297/2009</t>
  </si>
  <si>
    <t>Studnia głębinowa - Poręba</t>
  </si>
  <si>
    <t>DŁZ/211/298/2009</t>
  </si>
  <si>
    <t>Studnia kontrolna - Poręba</t>
  </si>
  <si>
    <t>DŁZ/211/299/2009</t>
  </si>
  <si>
    <t>Zbiornik wyrównawczy 2 komorowy - Poręba</t>
  </si>
  <si>
    <t>DŁZ/211/301/2009</t>
  </si>
  <si>
    <t>Studnia redukcyjna - Długopole Grn.</t>
  </si>
  <si>
    <t>DŁZ/211/317/2009</t>
  </si>
  <si>
    <t>Reduktor ciśnienia</t>
  </si>
  <si>
    <t>GOR/210/258/2009</t>
  </si>
  <si>
    <t>Głębinowa studnia wiercona nr 10R - Gorzanów</t>
  </si>
  <si>
    <t>GOR/210/270/2009</t>
  </si>
  <si>
    <t>Studnia głębinowa nr 5 - Gorzanów</t>
  </si>
  <si>
    <t>GOR/211/252/2009</t>
  </si>
  <si>
    <t>Zbiornik wyrównawczy - Gorzanów</t>
  </si>
  <si>
    <t>GOR/211/253/2009</t>
  </si>
  <si>
    <t>Komora zasuw - Gorzanów</t>
  </si>
  <si>
    <t>GOR/211/255/2009</t>
  </si>
  <si>
    <t>Zbiornik ścieków sanitarnych - Gorzanów</t>
  </si>
  <si>
    <t>MIE/210/186/2009</t>
  </si>
  <si>
    <t>Studnia kopana DN1200 - Mielnik</t>
  </si>
  <si>
    <t>MIE/211/188/2009</t>
  </si>
  <si>
    <t>Zbiornik podziemny wody pitnej - Mielnik</t>
  </si>
  <si>
    <t>MIE/211/191/2009</t>
  </si>
  <si>
    <t>Zbiornik hydroforowy - Mielnik</t>
  </si>
  <si>
    <t>MIĘ/210/322/2009</t>
  </si>
  <si>
    <t>Studnia ujmująca - Międzygórze</t>
  </si>
  <si>
    <t>MIĘ/211/324/2009</t>
  </si>
  <si>
    <t>Komora wodomierzowa - Międzygórze</t>
  </si>
  <si>
    <t>MIĘ/211/327/2009</t>
  </si>
  <si>
    <t>Komora redukcyjna nr 1 - Międzygórze</t>
  </si>
  <si>
    <t>MIĘ/211/328/2009</t>
  </si>
  <si>
    <t>Komora redukcyjna nr 2 - Międzygórze</t>
  </si>
  <si>
    <t>MIĘ/211/329/2009</t>
  </si>
  <si>
    <t>Komora redukcyjna nr 3 - Międzygórze</t>
  </si>
  <si>
    <t>MIĘ/211/330/2009</t>
  </si>
  <si>
    <t>Komora redukcyjna nr 4 - Międzygórze</t>
  </si>
  <si>
    <t>NBY/210/240/2009</t>
  </si>
  <si>
    <t>Studnia nr 1 - Nw. Bystrzyca</t>
  </si>
  <si>
    <t>NBY/210/241/2009</t>
  </si>
  <si>
    <t>Studnia nr 2 - Nw. Bystrzyca</t>
  </si>
  <si>
    <t>NBY/211/241/2009</t>
  </si>
  <si>
    <t>Zbiornik wyrównawczy - Nw.Bystrzyca</t>
  </si>
  <si>
    <t>NŁO/210/209/2009</t>
  </si>
  <si>
    <t>Ujecie powierzchniowe nr 1 - Nw. Łomnica</t>
  </si>
  <si>
    <t>NŁO/211/211/2009</t>
  </si>
  <si>
    <t>Zbiornik wody - Nw.Łomnica</t>
  </si>
  <si>
    <t>NWA/210/222/2009</t>
  </si>
  <si>
    <t>Ujęcie drenażowe wody - Nw.Waliszów</t>
  </si>
  <si>
    <t>NWA/211/223/2009</t>
  </si>
  <si>
    <t>Zbiornik wody dwukomorowy - Nw.Waliszów</t>
  </si>
  <si>
    <t>PON/210/281/2009</t>
  </si>
  <si>
    <t>Studnia nr 1 - Ponikwa</t>
  </si>
  <si>
    <t>PON/210/282/2009</t>
  </si>
  <si>
    <t>Studnia nr 2 - Ponikwa</t>
  </si>
  <si>
    <t>PON/210/283/2009</t>
  </si>
  <si>
    <t>Studnia nr 3 - Ponikwa</t>
  </si>
  <si>
    <t>PON/210/284/2009</t>
  </si>
  <si>
    <t>Studnia nr 4 - Ponikwa</t>
  </si>
  <si>
    <t>PON/210/285/2009</t>
  </si>
  <si>
    <t>Studnia nr 5 - Ponikwa</t>
  </si>
  <si>
    <t>PON/211/289/2009</t>
  </si>
  <si>
    <t>Zbiornik dwukomorowy stalowy wody pitnej - Ponikwa</t>
  </si>
  <si>
    <t>SBY/211/218/2009</t>
  </si>
  <si>
    <t>Zbiornik wyrównawczy - St.Bystrzyca</t>
  </si>
  <si>
    <t>SŁO/211/200/2009</t>
  </si>
  <si>
    <t>Zbiornik wyrównawczy - St.Łomnica</t>
  </si>
  <si>
    <t>STA/210/227/2009</t>
  </si>
  <si>
    <t>Ujęcie wody - Starkówek</t>
  </si>
  <si>
    <t>SZK/211/233/2009</t>
  </si>
  <si>
    <t>Zbiornik dwukomorowy wody - Szklarka</t>
  </si>
  <si>
    <t>SZK/291/234/2009</t>
  </si>
  <si>
    <t>Ogrodzenie ujęcia nr 1 i zbiornika - Szklarka</t>
  </si>
  <si>
    <t>Grupa: 3</t>
  </si>
  <si>
    <t>BYK_OCZ/310/154/2008</t>
  </si>
  <si>
    <t>Kocikoł elektryczny nr 1 EKW</t>
  </si>
  <si>
    <t>BYK_OCZ/310/155/2008</t>
  </si>
  <si>
    <t>Kocioł elektryczny nr 2 EKW</t>
  </si>
  <si>
    <t>BYK_OCZ/343/160/2008</t>
  </si>
  <si>
    <t>Agregat prądotwórczy</t>
  </si>
  <si>
    <t>BYK_RUC/340/338/2008</t>
  </si>
  <si>
    <t>Zespół pradotwórczy typ.ZE4CT 90/1 (rok prod.2005)</t>
  </si>
  <si>
    <t>BYK_RUC/343/339/2008</t>
  </si>
  <si>
    <t>Agregat pradotwórczy PRAMAC ES5000 THHPI(D) (rok prod.2008)</t>
  </si>
  <si>
    <t>Grupa: 4</t>
  </si>
  <si>
    <t>BYK_OCZ/441/102/2008</t>
  </si>
  <si>
    <t>Pompa zatapialna do wód nadosadowych</t>
  </si>
  <si>
    <t>BYK_OCZ/441/103/2008</t>
  </si>
  <si>
    <t>BYK_OCZ/441/122/2008</t>
  </si>
  <si>
    <t>Pompa do podawania osadu na przyczepę</t>
  </si>
  <si>
    <t>BYK_OCZ/441/129/2008</t>
  </si>
  <si>
    <t>Pompa płucząca</t>
  </si>
  <si>
    <t>BYK_OCZ/441/156/2008</t>
  </si>
  <si>
    <t>Pompa zatapialna wirowa do instalacji grzewczej</t>
  </si>
  <si>
    <t>BYK_OCZ/441/451/2017</t>
  </si>
  <si>
    <t>Pompa GRUNFOS SLV.80.80.22.4.51D.C nr 98624252</t>
  </si>
  <si>
    <t>BYK_OCZ/441/452/2017</t>
  </si>
  <si>
    <t>BYK_OCZ/441/456/2017</t>
  </si>
  <si>
    <t>Pompa zatapialna DN 50 DX 3069.180 HT/252</t>
  </si>
  <si>
    <t>BYK_OCZ/441/465/2018</t>
  </si>
  <si>
    <t>POMPA SEEPEX 05-12BN</t>
  </si>
  <si>
    <t>BYK_OCZ/441/62/2008</t>
  </si>
  <si>
    <t>Pompa zatapialna do ścieków deszczowych nr 1</t>
  </si>
  <si>
    <t>BYK_OCZ/441/63/2008</t>
  </si>
  <si>
    <t>Pompa zatapialna do ścieków deszczowych nr 2</t>
  </si>
  <si>
    <t>BYK_OCZ/441/74/2008</t>
  </si>
  <si>
    <t>Pompa recyrkulacji wewnętrznej</t>
  </si>
  <si>
    <t>BYK_OCZ/441/75/2008</t>
  </si>
  <si>
    <t>BYK_OCZ/445/114/2008</t>
  </si>
  <si>
    <t>Dmuchawa</t>
  </si>
  <si>
    <t>BYK_OCZ/445/115/2008</t>
  </si>
  <si>
    <t>BYK_OCZ/445/116/2008</t>
  </si>
  <si>
    <t>BYK_OCZ/445/117/2008</t>
  </si>
  <si>
    <t>BYK_OCZ/445/118/2008</t>
  </si>
  <si>
    <t>BYK_OCZ/469/153/2008</t>
  </si>
  <si>
    <t>Pompa ciepła ALAND</t>
  </si>
  <si>
    <t>BYK_RUC/484/399/2013</t>
  </si>
  <si>
    <t>KmT 250A -automatyczna zgrzewarka doczołowa</t>
  </si>
  <si>
    <t>BYK_RUC/486/378/2011</t>
  </si>
  <si>
    <t>Zamrażarka Remes Frigo 2</t>
  </si>
  <si>
    <t>BYK_WOD/441/33/2008</t>
  </si>
  <si>
    <t>Zestaw hydroforowy - Bystrzyca kł. "osiedle kolorowe"</t>
  </si>
  <si>
    <t>BYK_WOD/441/435/2016</t>
  </si>
  <si>
    <t>Zestaw hydroforowy z wyposażeniem ul. Kolejowa B-ca Kł. (INVESTPARK)</t>
  </si>
  <si>
    <t>BYK_WOD/441/6/2008</t>
  </si>
  <si>
    <t>Pompa głębinowa GCA6.04 26kW SMV6</t>
  </si>
  <si>
    <t>BYK_WOD/441/7/2009</t>
  </si>
  <si>
    <t>BYK_WOD/492/375/2010</t>
  </si>
  <si>
    <t>System automatycznej regulacji sterowania Zbiorniki ul. Strażacka</t>
  </si>
  <si>
    <t>DŁZ/441/293/2008</t>
  </si>
  <si>
    <t>Pompa głębinowa - Poręba</t>
  </si>
  <si>
    <t>GOR/441/263/2008</t>
  </si>
  <si>
    <t>Pompa wirowa nr 1 - Gorzanów</t>
  </si>
  <si>
    <t>GOR/441/264/2008</t>
  </si>
  <si>
    <t>Pompa wirowa nr 2 - Gorzanów</t>
  </si>
  <si>
    <t>GOR/441/374/2010</t>
  </si>
  <si>
    <t>Zestaw hygroforowy - Gorzanów-Szklarka</t>
  </si>
  <si>
    <t>GOR/441/386/2012</t>
  </si>
  <si>
    <t>Pompa głębinowa GC 3.02 5,5 KW</t>
  </si>
  <si>
    <t>GOR/441/443/2016</t>
  </si>
  <si>
    <t>Pompa głębinowa GBS4.03</t>
  </si>
  <si>
    <t>GOR/441/458/2017</t>
  </si>
  <si>
    <t>Zestaw hydroforowy Gorzanów</t>
  </si>
  <si>
    <t>GOR/444/265/2008</t>
  </si>
  <si>
    <t>Sprężarka - Gorzanów</t>
  </si>
  <si>
    <t>MIE/441/192/2008</t>
  </si>
  <si>
    <t>Pompa hydroforowa - Mielnik</t>
  </si>
  <si>
    <t>MIĘ/444/437/2016</t>
  </si>
  <si>
    <t>Sprężarka - Międzygórze</t>
  </si>
  <si>
    <t>Grupa: 6</t>
  </si>
  <si>
    <t>BYK_OCZ/601/100/2008</t>
  </si>
  <si>
    <t>Przepompownia wody nadosadowej - zbiornik żelbetowy otwarty</t>
  </si>
  <si>
    <t>BYK_OCZ/601/101/2008</t>
  </si>
  <si>
    <t>BYK_OCZ/601/105/2008</t>
  </si>
  <si>
    <t>Komora dla pompy płuczacej sito - zbiornik żelbetowy otwarty nr 1</t>
  </si>
  <si>
    <t>BYK_OCZ/601/106/2008</t>
  </si>
  <si>
    <t>Komora dla pompy płuczacej sito - zbiornik żelbetowy otwarty nr 2</t>
  </si>
  <si>
    <t>BYK_OCZ/601/128/2008</t>
  </si>
  <si>
    <t>Zbiornik filtratu pompy płuczacej</t>
  </si>
  <si>
    <t>BYK_OCZ/601/66/2008</t>
  </si>
  <si>
    <t>Komora rozdziału - zbiornik żelbetowy otwarty przykryty pomostem</t>
  </si>
  <si>
    <t>BYK_OCZ/601/68/2008</t>
  </si>
  <si>
    <t>Reaktor biologiczny nr 1 - zbiornik żelbetowy otwarty wielodzielny</t>
  </si>
  <si>
    <t>BYK_OCZ/601/69/2008</t>
  </si>
  <si>
    <t>Reaktor biologiczny nr 2 - zbiornik żelbetowy otwarty wielodzielny</t>
  </si>
  <si>
    <t>BYK_OCZ/601/75/2008</t>
  </si>
  <si>
    <t>Osadnik wtórny nr 2 - zbiornik żelbetowy otwarty</t>
  </si>
  <si>
    <t>BYK_OCZ/601/84/2008</t>
  </si>
  <si>
    <t>Osadnik wtórny nr 1 - zbiornik żelbetowy otwarty</t>
  </si>
  <si>
    <t>BYK_OCZ/601/96/2008</t>
  </si>
  <si>
    <t>Komora stabilizacji tlenowej - zbiornik zelbetowy otwarty nr 1</t>
  </si>
  <si>
    <t>BYK_OCZ/601/97/2008</t>
  </si>
  <si>
    <t>Komora stabilizacji tlenowej - zbiornik zelbetowy otwarty nr 2</t>
  </si>
  <si>
    <t>BYK_OCZ/610/58/2008</t>
  </si>
  <si>
    <t>Instalacja elektryczna zbiornika odświezania i przepompowni ścieków</t>
  </si>
  <si>
    <t>BYK_OCZ/613/158/2008</t>
  </si>
  <si>
    <t>Stacja transformatorowa 20/04 kV</t>
  </si>
  <si>
    <t>BYK_OCZ/642/77/2008</t>
  </si>
  <si>
    <t>Żurawik ręczny do pomp</t>
  </si>
  <si>
    <t>BYK_OCZ/642/78/2008</t>
  </si>
  <si>
    <t>BYK_OCZ/642/79/2008</t>
  </si>
  <si>
    <t>BYK_OCZ/642/80/2008</t>
  </si>
  <si>
    <t>Żurawik ręczny z prowadnicami do mieszadeł</t>
  </si>
  <si>
    <t>BYK_OCZ/642/81/2008</t>
  </si>
  <si>
    <t>BYK_OCZ/642/82/2008</t>
  </si>
  <si>
    <t>BYK_OCZ/642/83/2008</t>
  </si>
  <si>
    <t>BYK_OCZ/652/157/2008</t>
  </si>
  <si>
    <t>Instalacja wentylacji mechanicznej nawiewno wywiewnej</t>
  </si>
  <si>
    <t>BYK_OCZ/655/151/2008</t>
  </si>
  <si>
    <t>filtr dezodoryzujący</t>
  </si>
  <si>
    <t>BYK_OCZ/658/104/2008</t>
  </si>
  <si>
    <t>Wyposażenie technologiczne przepompowni wód nadosadowych</t>
  </si>
  <si>
    <t>BYK_OCZ/658/119/2008</t>
  </si>
  <si>
    <t>Wyposażenie technologiczne stacji dmuchaw</t>
  </si>
  <si>
    <t>BYK_OCZ/658/120/2008</t>
  </si>
  <si>
    <t>Instalacja dozowania soli zelaza (PIX)</t>
  </si>
  <si>
    <t>BYK_OCZ/658/121/2008</t>
  </si>
  <si>
    <t>Instalacja odwadniania osadu</t>
  </si>
  <si>
    <t>BYK_OCZ/658/125/2008</t>
  </si>
  <si>
    <t>Transporter śrubowy wapna</t>
  </si>
  <si>
    <t>BYK_OCZ/658/126/2008</t>
  </si>
  <si>
    <t>Silos wapna z powietrznym układem sterującym i wibratorem i fundamentem</t>
  </si>
  <si>
    <t>BYK_OCZ/658/127/2008</t>
  </si>
  <si>
    <t>Zasyp osadu i wapna z króćcami brezentowymi kołnierzowymi</t>
  </si>
  <si>
    <t>BYK_OCZ/658/133/2008</t>
  </si>
  <si>
    <t>Instalacja do przygotowania i dozowania polielektrolitu</t>
  </si>
  <si>
    <t>BYK_OCZ/658/136/2008</t>
  </si>
  <si>
    <t>Dekander d=300 mm</t>
  </si>
  <si>
    <t>BYK_OCZ/658/137/2008</t>
  </si>
  <si>
    <t>BYK_OCZ/658/401/2014</t>
  </si>
  <si>
    <t>Zgarniacz łańcuchowy tworzywowy - osadnik wtórny blok nr 2</t>
  </si>
  <si>
    <t>BYK_OCZ/658/56/2008</t>
  </si>
  <si>
    <t>Punkt zlewny - urządzenie napowietrzajaco - mieszajace z prowadnicą</t>
  </si>
  <si>
    <t>BYK_OCZ/658/67/2008</t>
  </si>
  <si>
    <t>Komora rozdziału - wyposażenie technologiczne</t>
  </si>
  <si>
    <t>Mieszadło zatapialne z prowadnicą (komora beztlenowa)</t>
  </si>
  <si>
    <t>BYK_OCZ/658/71/2008</t>
  </si>
  <si>
    <t>Mieszadło zatapialne z prowadnicą (komora denitryfikacji)</t>
  </si>
  <si>
    <t>BYK_OCZ/658/73/2008</t>
  </si>
  <si>
    <t>BYK_OCZ/658/76/2008</t>
  </si>
  <si>
    <t>Instalacja napowietrzająca ścieki z dyfuzorami membranowymi</t>
  </si>
  <si>
    <t>BYK_OCZ/658/86/2008</t>
  </si>
  <si>
    <t>Koryto odpływowe z przelewem pilastym</t>
  </si>
  <si>
    <t>BYK_OCZ/658/87/2008</t>
  </si>
  <si>
    <t>BYK_OCZ/658/88/2008</t>
  </si>
  <si>
    <t>Syfon do odbioru osadu z pompą odpr osad</t>
  </si>
  <si>
    <t>BYK_OCZ/658/89/2008</t>
  </si>
  <si>
    <t>BYK_OCZ/658/94/2008</t>
  </si>
  <si>
    <t>Rynna</t>
  </si>
  <si>
    <t>BYK_OCZ/658/95/2008</t>
  </si>
  <si>
    <t>BYK_OCZ/658/98/2008</t>
  </si>
  <si>
    <t>Instalacja napowietrzająca osad</t>
  </si>
  <si>
    <t>BYK_OCZ/658/99/2008</t>
  </si>
  <si>
    <t>Instalacja technologiczna komory stabilizacji tlenowej</t>
  </si>
  <si>
    <t>BYK_OCZ/681/130/2008</t>
  </si>
  <si>
    <t>Pojemnik na zsitki</t>
  </si>
  <si>
    <t>BYK_OCZ/681/131/2008</t>
  </si>
  <si>
    <t>BYK_RUC/622/394/2013</t>
  </si>
  <si>
    <t>KORELATOR MicroCor Touch</t>
  </si>
  <si>
    <t>BYK_RUC/629/379/2011</t>
  </si>
  <si>
    <t>Kamera inspekcyjna 6030 z wyposażeniem</t>
  </si>
  <si>
    <t>BYK_WOD/610/10/2008</t>
  </si>
  <si>
    <t>Zasilanie elektryczne ujęcia wody - Bystrzyca ul. Strażacka</t>
  </si>
  <si>
    <t>BYK_WOD/654/436/2016</t>
  </si>
  <si>
    <t>Instalacja chlorowania wody Bystrzyca Kłodzka ul. Kolejowa (INVESTPARK)</t>
  </si>
  <si>
    <t>DŁZ/654/305/2008</t>
  </si>
  <si>
    <t>Filtr ciśnieniowy nr 2 - Długopole Grn.</t>
  </si>
  <si>
    <t>GOR/610/269/2008</t>
  </si>
  <si>
    <t>Podłączenie elektryczne SUW - Gorzanów</t>
  </si>
  <si>
    <t>GOR/613/257/2008</t>
  </si>
  <si>
    <t>Stacja trafo - Gorzanów</t>
  </si>
  <si>
    <t>GOR/654/251/2008</t>
  </si>
  <si>
    <t>Żelbetowy zbiornik reakcji - Gorzanów</t>
  </si>
  <si>
    <t>GOR/654/254/2008</t>
  </si>
  <si>
    <t>Odstojnik popłuczyn - Gorzanów</t>
  </si>
  <si>
    <t>GOR/654/260/2008</t>
  </si>
  <si>
    <t>Filtr ciśnieniowy nr 1 - Gorzanów</t>
  </si>
  <si>
    <t>GOR/654/261/2008</t>
  </si>
  <si>
    <t>Filtr ciśnieniowy nr 2 - Gorzanów</t>
  </si>
  <si>
    <t>GOR/654/266/2008</t>
  </si>
  <si>
    <t>Instalacja chlorowania wody - Gorzanów</t>
  </si>
  <si>
    <t>GOR/654/268/2008</t>
  </si>
  <si>
    <t>Instalacja technologiczna SUW - Gorzanów</t>
  </si>
  <si>
    <t>GOR/654/382/2011</t>
  </si>
  <si>
    <t>Areator otwarty SUW Gorzanów</t>
  </si>
  <si>
    <t>GOR/658/256/2008</t>
  </si>
  <si>
    <t>neutralizator ścieków chemicznych - Gorzanów</t>
  </si>
  <si>
    <t>MIE/610/194/2008</t>
  </si>
  <si>
    <t>Zasilanie elektryczne hydroforni - Mielnik</t>
  </si>
  <si>
    <t>MIE/654/193/2008</t>
  </si>
  <si>
    <t>Instalacja do chlorowania wody - Mielnik</t>
  </si>
  <si>
    <t>MIĘ/654/323/2008</t>
  </si>
  <si>
    <t>Komora filtracyjno-osadnikowa - Międzygórze</t>
  </si>
  <si>
    <t>MIĘ/654/327/2009</t>
  </si>
  <si>
    <t>Instalacja technologiczna SUW - Międzygórze</t>
  </si>
  <si>
    <t>Grupa: 8</t>
  </si>
  <si>
    <t>BYK_OCZ/800/135/2008</t>
  </si>
  <si>
    <t>Przepływomierz elektromagnetyczny</t>
  </si>
  <si>
    <t>Projekt pn. "Rozwój i modernizacja infrastruktury wodno-ściekowej w Aglomeracji Bystrzyca Kłodzka, 2016-2020"</t>
  </si>
  <si>
    <t>BYK_OCZ/291/148/2009</t>
  </si>
  <si>
    <t>Oświetlenie terenu i zewnętrzne sieci nn</t>
  </si>
  <si>
    <t>BYK_OCZ/291/149/2009</t>
  </si>
  <si>
    <t>Ogrodzenie</t>
  </si>
  <si>
    <t>BYK_OCZ/291/150/2009</t>
  </si>
  <si>
    <t>Myjnia płytowa</t>
  </si>
  <si>
    <t>BYK_WOD/291/14/2009</t>
  </si>
  <si>
    <t>Ogrodzenie zbiornika ciśnień - Bystrzyca ul. Strazacka</t>
  </si>
  <si>
    <t>BYK_WOD/291/17/2009</t>
  </si>
  <si>
    <t>Ogrodzenie ujęcia - Spalona "Zamkowa Kopa"</t>
  </si>
  <si>
    <t>BYK_WOD/291/20/2009</t>
  </si>
  <si>
    <t>Ogrodzenie ujęcia - Młoty "Sztolnie"</t>
  </si>
  <si>
    <t>BYK_WOD/291/30/2009</t>
  </si>
  <si>
    <t>Ogrodzenie ujęcia Duży i Mały Basen - Młoty</t>
  </si>
  <si>
    <t>BYK_WOD/291/431/2016</t>
  </si>
  <si>
    <t>Ogrodzenie - ul. Kolejowa Bystrzyca Kłodzka (INVESTPARK)</t>
  </si>
  <si>
    <t>BYK_WOD/291/8/2009</t>
  </si>
  <si>
    <t>Ogrodzenie ujęcia - Bystrzyca ul. Strazacka</t>
  </si>
  <si>
    <t>DŁZ/291/300/2009</t>
  </si>
  <si>
    <t>Ogrodzenie ujęcia wody - Poręba</t>
  </si>
  <si>
    <t>GOR/291/267/2009</t>
  </si>
  <si>
    <t>Ogrodzenie z siatki stacja uzdatniania wody - Gorzanów</t>
  </si>
  <si>
    <t>GOR/291/271/2009</t>
  </si>
  <si>
    <t>Ogrodzenie z siatki działki nr 987/3 - Gorzanów</t>
  </si>
  <si>
    <t>MIE/291/187/2009</t>
  </si>
  <si>
    <t>Ogrodzenie strefy bezpośredniej - Mielnik</t>
  </si>
  <si>
    <t>MIĘ/291/325/2009</t>
  </si>
  <si>
    <t>Ogrodzenie strefy ochronnej ujęcia - Międzygórze</t>
  </si>
  <si>
    <t>NBY/291/243/2009</t>
  </si>
  <si>
    <t>Ogrodzenie ujęcia wody - Nw.Bystrzyca</t>
  </si>
  <si>
    <t>NBY/291/244/2009</t>
  </si>
  <si>
    <t>Ogrodzenie zbiornika wody - Nw.Bystrzyca</t>
  </si>
  <si>
    <t>NŁO/291/212/2009</t>
  </si>
  <si>
    <t>Ogrodzenie z siatki - Nw.Łomnica</t>
  </si>
  <si>
    <t>PON/291/286/2009</t>
  </si>
  <si>
    <t>Ogrodzenie I strefy ochrony sanitarnej - Ponikwa</t>
  </si>
  <si>
    <t>PON/291/290/2009</t>
  </si>
  <si>
    <t>Ogrodzenie zbiornika wody pitnej - Ponikwa</t>
  </si>
  <si>
    <t>SBY/291/217/2009</t>
  </si>
  <si>
    <t>Ogrodzenie z siatki - St.Bystrzyca</t>
  </si>
  <si>
    <t>SŁO/291/201/2009</t>
  </si>
  <si>
    <t>Ogrodzenie z siatki - St.Łomnica</t>
  </si>
  <si>
    <t>BYK_RUC/310/380/2011</t>
  </si>
  <si>
    <t>KOCIOŁ KWM-S 125 KW</t>
  </si>
  <si>
    <t>BYK_OCZ/444/123/2008</t>
  </si>
  <si>
    <t>Sprężarka przewoźna V = 100 dm3</t>
  </si>
  <si>
    <t>BYK_OCZ/444/124/2008</t>
  </si>
  <si>
    <t>Sprężarka przewoźna V = 150 dm3</t>
  </si>
  <si>
    <t>BYK_RUC/441/385/2012</t>
  </si>
  <si>
    <t>Pompa szlamowa HONDA WT 20X</t>
  </si>
  <si>
    <t>BYK_OCZ/801/163/2008</t>
  </si>
  <si>
    <t>Sprzęt i meble laboratoryjne</t>
  </si>
  <si>
    <t>BYK_OCZ/801/371/2010</t>
  </si>
  <si>
    <t>Fotometr NOVA 60 Spectroquant</t>
  </si>
  <si>
    <t>13.</t>
  </si>
  <si>
    <t>14.</t>
  </si>
  <si>
    <t>15.</t>
  </si>
  <si>
    <t>16.</t>
  </si>
  <si>
    <t>17.</t>
  </si>
  <si>
    <t>18.</t>
  </si>
  <si>
    <t>Plac pompowni wody Wójtowice</t>
  </si>
  <si>
    <t>WÓJ/220/507/2019</t>
  </si>
  <si>
    <t>BYK_OCZ/440/466/2019</t>
  </si>
  <si>
    <t>BYK_OCZ/440/511/2020</t>
  </si>
  <si>
    <t>Pompa zatapialna trójfazowa TSURUMI</t>
  </si>
  <si>
    <t>WÓJ/440/508/2019</t>
  </si>
  <si>
    <t>Pompownia wody Wójtowice</t>
  </si>
  <si>
    <t>BYK_RUC/641/516/2021</t>
  </si>
  <si>
    <t>Urządzenie do otwierania włazów typ KANGUR 160</t>
  </si>
  <si>
    <t>BYK_RUC/643/518/2022</t>
  </si>
  <si>
    <t>Przenośnik taśmowy SA.500/10</t>
  </si>
  <si>
    <t>BYK_RUC/643/519/2022</t>
  </si>
  <si>
    <t>Przenośnik taśmowy SD.500/6</t>
  </si>
  <si>
    <t>BYK_RUC/664/512/2020</t>
  </si>
  <si>
    <t>Zadymiarka kanałowa ANTARI</t>
  </si>
  <si>
    <t>BYK_KAN/440/412/2015</t>
  </si>
  <si>
    <t>Pompownia ścieków dla Długopola, ul. Zamenhofa Bystrzyca Kłodzka</t>
  </si>
  <si>
    <t>BYK_OCZ/220/146/2009</t>
  </si>
  <si>
    <t>Drogi i place wewnętrzne</t>
  </si>
  <si>
    <t>BYK_OCZ/220/147/2009</t>
  </si>
  <si>
    <t>Droga dojazdowa</t>
  </si>
  <si>
    <t>BYK_OCZ/291/134/2009</t>
  </si>
  <si>
    <t>Komora pomiarowa ścieków oczyszczonych - zbiornik żelbetowy przykryty</t>
  </si>
  <si>
    <t>BYK_OCZ/291/142/2009</t>
  </si>
  <si>
    <t>Mur oporowy</t>
  </si>
  <si>
    <t>BYK_OCZ/291/145/2009</t>
  </si>
  <si>
    <t>Studzienka pompy tłocznej</t>
  </si>
  <si>
    <t>BYK_WOD/220/430/2016</t>
  </si>
  <si>
    <t>Droga i teren wewnętrzny - ul. Kolejowa (INVESTPARK)</t>
  </si>
  <si>
    <t>Grupa 5 KŚT</t>
  </si>
  <si>
    <t>Grupa 7 KŚT</t>
  </si>
  <si>
    <t>Grupa 0 KŚT</t>
  </si>
  <si>
    <t>Grupa: 5</t>
  </si>
  <si>
    <t>BYK_RUC/510/428/2016</t>
  </si>
  <si>
    <t>WIERTNICA DMS240</t>
  </si>
  <si>
    <t>BYK_RUC/581/358/2008</t>
  </si>
  <si>
    <t>Agregat hydrauliczny LP9-20 P-PAC (rok.prod2007)</t>
  </si>
  <si>
    <t>BYK_RUC/582/353/2008</t>
  </si>
  <si>
    <t>Zagęszczarka 2-kier.AMMANN HatzE (rok prod.2008)</t>
  </si>
  <si>
    <t>BYK_RUC/582/357/2008</t>
  </si>
  <si>
    <t>Młot hydrauliczny LH23E (rok prod.2007)</t>
  </si>
  <si>
    <t>BYK_RUC/582/467/2019</t>
  </si>
  <si>
    <t>Ubijak stopowy WACKER NEUSON BS50-2 PLUS</t>
  </si>
  <si>
    <t>BYK_RUC/582/468/2019</t>
  </si>
  <si>
    <t>Przecinarka jezdna BELLE GUARDIAN 500</t>
  </si>
  <si>
    <t>Rodzaj SU</t>
  </si>
  <si>
    <t>WO</t>
  </si>
  <si>
    <t>KB</t>
  </si>
  <si>
    <t>Budynek stacji uzdatniania wody Gorzanów</t>
  </si>
  <si>
    <t>Część garażowo-socjalna budynku garażowo-socjalnego ul. Młynarska 4, Bystrzyca Kłodzka</t>
  </si>
  <si>
    <t>Budynek chlorowni, ul. Strażacka, Bystrzyca Kłodzka</t>
  </si>
  <si>
    <t>Budynek hydroforni os. Kolorowe, Bystrzyca Kłodzka</t>
  </si>
  <si>
    <t>Budynek stacji filtrów Długopole Górne</t>
  </si>
  <si>
    <t>Budynek agregatu Międzygórze</t>
  </si>
  <si>
    <t>BYK_OCZ/654/522/2023</t>
  </si>
  <si>
    <t>LDO sonda optyczna tlenowa</t>
  </si>
  <si>
    <t>BYK_OCZ/658/520/2022</t>
  </si>
  <si>
    <t>BYK_OCZ/658/521/2022</t>
  </si>
  <si>
    <t>BYK_OCZ/440/523/2023</t>
  </si>
  <si>
    <t>Pompa Grundfos typ: SLV.80.80.22.4.50D.C.</t>
  </si>
  <si>
    <t>Lp</t>
  </si>
  <si>
    <t>Ubezpieczający/Ubezpieczony</t>
  </si>
  <si>
    <t>Nr rej.</t>
  </si>
  <si>
    <t>Marka</t>
  </si>
  <si>
    <t>Typ, model</t>
  </si>
  <si>
    <t>Rodzaj</t>
  </si>
  <si>
    <t>Pojemność</t>
  </si>
  <si>
    <t>Ładowność</t>
  </si>
  <si>
    <t>Liczba miejsc</t>
  </si>
  <si>
    <t xml:space="preserve">Rok prod. </t>
  </si>
  <si>
    <t>Nr nadwozia</t>
  </si>
  <si>
    <t>Suma AC NETTO</t>
  </si>
  <si>
    <t>Zakres ubezpieczenia</t>
  </si>
  <si>
    <t>Ubezpieczenie OD</t>
  </si>
  <si>
    <t>Ubezpieczenie DO</t>
  </si>
  <si>
    <t>Uwagi</t>
  </si>
  <si>
    <t xml:space="preserve">ZWIK w Bystrzycy Kłodzkiej Sp z o.o., Młynarska 4, 57-500 Bystrzyca Kłodzka. Regon: 020793982
</t>
  </si>
  <si>
    <t>brak</t>
  </si>
  <si>
    <t>CAT</t>
  </si>
  <si>
    <t xml:space="preserve"> 301.4C</t>
  </si>
  <si>
    <t>minikoparka gąsienicowa</t>
  </si>
  <si>
    <t>-</t>
  </si>
  <si>
    <t>LJK 00420</t>
  </si>
  <si>
    <t>OC, NW</t>
  </si>
  <si>
    <t>428E</t>
  </si>
  <si>
    <t>koparko-ładowarka</t>
  </si>
  <si>
    <t>SLN00374</t>
  </si>
  <si>
    <t>OC, AC, NW</t>
  </si>
  <si>
    <t>DKL07561</t>
  </si>
  <si>
    <t>IVECO</t>
  </si>
  <si>
    <t>35S17</t>
  </si>
  <si>
    <t>ciężarowy</t>
  </si>
  <si>
    <t>ZCFD35C8005822226</t>
  </si>
  <si>
    <t>DKLTS85</t>
  </si>
  <si>
    <t>MAN</t>
  </si>
  <si>
    <t>TGL 12,180</t>
  </si>
  <si>
    <t>samochód specjalny</t>
  </si>
  <si>
    <t>WMANO52239Y221937</t>
  </si>
  <si>
    <t>DKLHP20</t>
  </si>
  <si>
    <t>10.224 L 2000</t>
  </si>
  <si>
    <t>WMAL251398Y046502</t>
  </si>
  <si>
    <t>DKL09994</t>
  </si>
  <si>
    <t>35S13</t>
  </si>
  <si>
    <t>ZCFC2359405018996</t>
  </si>
  <si>
    <t>BENFORD-TEREX</t>
  </si>
  <si>
    <t>TV800</t>
  </si>
  <si>
    <t>walec drogowy</t>
  </si>
  <si>
    <t>A307943</t>
  </si>
  <si>
    <t>SNL03741</t>
  </si>
  <si>
    <t>DKLGJ23</t>
  </si>
  <si>
    <t>BORO</t>
  </si>
  <si>
    <t>BR2</t>
  </si>
  <si>
    <t>przyczepa towarowa</t>
  </si>
  <si>
    <t>R2000DO12149</t>
  </si>
  <si>
    <t>OC</t>
  </si>
  <si>
    <t>ORNSTEIN</t>
  </si>
  <si>
    <t xml:space="preserve"> MH4 A0282708</t>
  </si>
  <si>
    <t>koparka drogowa 4WD</t>
  </si>
  <si>
    <t>A0282708</t>
  </si>
  <si>
    <t>DKL58144</t>
  </si>
  <si>
    <t>Ford</t>
  </si>
  <si>
    <t>Tourneo Courier</t>
  </si>
  <si>
    <t>osobowy</t>
  </si>
  <si>
    <t>WF0LXXTACLHA34713</t>
  </si>
  <si>
    <t>SZK/220/463/2018</t>
  </si>
  <si>
    <t>Plac pompowni Szklarka</t>
  </si>
  <si>
    <t>SZK/291/464/2018</t>
  </si>
  <si>
    <t>Ogrodzenie pompowni Szklarka</t>
  </si>
  <si>
    <t>SZK/44/462/2018</t>
  </si>
  <si>
    <t>Pompownia wody Szklarka</t>
  </si>
  <si>
    <t>BYK_KAN/440/416/2015</t>
  </si>
  <si>
    <t>Pompownia ścieków ul. Asnyka i ul. Zamenhofa</t>
  </si>
  <si>
    <t>BYK_OCZ/211/419/2015</t>
  </si>
  <si>
    <t>Kontenerowa stacja zlewcza Feko+</t>
  </si>
  <si>
    <t>BYK_OCZ/441/420/2015</t>
  </si>
  <si>
    <t>Pompa zatapialna FLYGT (nr fabr.1530005)</t>
  </si>
  <si>
    <t>BYK_OCZ/441/421/2015</t>
  </si>
  <si>
    <t>Pompa zatapialna FLYGT (nr fabr.1530006)</t>
  </si>
  <si>
    <t>BYK_OCZ/441/422/2015</t>
  </si>
  <si>
    <t>Pompa zatapialna FLYGT (nr fabr.1530007)</t>
  </si>
  <si>
    <t>DŁD_KAN/44/414/2015</t>
  </si>
  <si>
    <t>Pompownia ścieków Długopole Dolne</t>
  </si>
  <si>
    <t xml:space="preserve"> </t>
  </si>
  <si>
    <t>RYZYKO</t>
  </si>
  <si>
    <t>REZERWY</t>
  </si>
  <si>
    <t>Ilość Szkód</t>
  </si>
  <si>
    <t>Wypłata</t>
  </si>
  <si>
    <t>Kwota</t>
  </si>
  <si>
    <t>Ubezpieczenie mienia od wszystkich ryzyk</t>
  </si>
  <si>
    <t>Ubezpieczenie sprzetu elektronicznego</t>
  </si>
  <si>
    <t>Ubezpieczenie odpowiedzialności cywilnej</t>
  </si>
  <si>
    <t>OC posiadaczy pojazdów mechanicznych</t>
  </si>
  <si>
    <t>AutoCasco</t>
  </si>
  <si>
    <t>NNW kierowcy i pasażerów</t>
  </si>
  <si>
    <t>Assistance rozszerzone</t>
  </si>
  <si>
    <t>Stan na dzień 15.10.2024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</si>
</sst>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164" formatCode="#,##0.00\ &quot;zł&quot;"/>
    <numFmt numFmtId="165" formatCode="[$-415]General"/>
    <numFmt numFmtId="166" formatCode="#,##0.00&quot; zł&quot;"/>
  </numFmts>
  <fonts count="1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3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5" fontId="10" fillId="0" borderId="0"/>
    <xf numFmtId="0" fontId="13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5">
    <xf numFmtId="0" fontId="0" fillId="0" borderId="0" xfId="0"/>
    <xf numFmtId="0" fontId="1" fillId="0" borderId="4" xfId="3" applyFont="1" applyBorder="1" applyAlignment="1">
      <alignment vertical="center"/>
    </xf>
    <xf numFmtId="0" fontId="6" fillId="0" borderId="0" xfId="0" applyFont="1"/>
    <xf numFmtId="0" fontId="1" fillId="0" borderId="0" xfId="3" applyFont="1"/>
    <xf numFmtId="0" fontId="4" fillId="0" borderId="0" xfId="0" applyFont="1"/>
    <xf numFmtId="0" fontId="1" fillId="0" borderId="0" xfId="3" applyFont="1" applyAlignment="1">
      <alignment vertical="center"/>
    </xf>
    <xf numFmtId="0" fontId="2" fillId="0" borderId="4" xfId="3" applyFont="1" applyBorder="1" applyAlignment="1">
      <alignment horizontal="center" vertical="center"/>
    </xf>
    <xf numFmtId="0" fontId="1" fillId="0" borderId="4" xfId="3" applyFont="1" applyBorder="1" applyAlignment="1">
      <alignment horizontal="center" vertical="center"/>
    </xf>
    <xf numFmtId="164" fontId="1" fillId="0" borderId="4" xfId="3" applyNumberFormat="1" applyFont="1" applyBorder="1" applyAlignment="1">
      <alignment vertical="center"/>
    </xf>
    <xf numFmtId="164" fontId="4" fillId="0" borderId="0" xfId="0" applyNumberFormat="1" applyFont="1"/>
    <xf numFmtId="0" fontId="1" fillId="0" borderId="0" xfId="0" applyFont="1"/>
    <xf numFmtId="0" fontId="1" fillId="4" borderId="2" xfId="1" applyFill="1" applyBorder="1" applyAlignment="1">
      <alignment horizontal="center" vertical="center"/>
    </xf>
    <xf numFmtId="0" fontId="1" fillId="4" borderId="0" xfId="0" applyFont="1" applyFill="1"/>
    <xf numFmtId="0" fontId="1" fillId="0" borderId="0" xfId="1"/>
    <xf numFmtId="0" fontId="1" fillId="0" borderId="0" xfId="1" applyAlignment="1">
      <alignment vertical="center" wrapText="1"/>
    </xf>
    <xf numFmtId="164" fontId="1" fillId="0" borderId="0" xfId="1" applyNumberFormat="1"/>
    <xf numFmtId="0" fontId="1" fillId="0" borderId="8" xfId="3" applyFont="1" applyBorder="1" applyAlignment="1">
      <alignment vertical="center"/>
    </xf>
    <xf numFmtId="164" fontId="1" fillId="0" borderId="8" xfId="3" applyNumberFormat="1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4" fontId="1" fillId="0" borderId="0" xfId="0" applyNumberFormat="1" applyFont="1"/>
    <xf numFmtId="0" fontId="1" fillId="0" borderId="0" xfId="0" applyFont="1" applyAlignment="1">
      <alignment wrapText="1"/>
    </xf>
    <xf numFmtId="164" fontId="0" fillId="0" borderId="0" xfId="0" applyNumberFormat="1"/>
    <xf numFmtId="0" fontId="1" fillId="5" borderId="0" xfId="0" applyFont="1" applyFill="1"/>
    <xf numFmtId="0" fontId="9" fillId="5" borderId="0" xfId="0" applyFont="1" applyFill="1"/>
    <xf numFmtId="0" fontId="9" fillId="0" borderId="0" xfId="0" applyFont="1"/>
    <xf numFmtId="0" fontId="9" fillId="0" borderId="2" xfId="1" applyFont="1" applyBorder="1" applyAlignment="1">
      <alignment horizontal="center" vertical="center"/>
    </xf>
    <xf numFmtId="164" fontId="9" fillId="5" borderId="0" xfId="0" applyNumberFormat="1" applyFont="1" applyFill="1"/>
    <xf numFmtId="0" fontId="0" fillId="0" borderId="9" xfId="0" applyBorder="1"/>
    <xf numFmtId="4" fontId="0" fillId="0" borderId="9" xfId="0" applyNumberFormat="1" applyBorder="1"/>
    <xf numFmtId="0" fontId="8" fillId="0" borderId="8" xfId="0" applyFont="1" applyBorder="1"/>
    <xf numFmtId="4" fontId="0" fillId="0" borderId="8" xfId="0" applyNumberFormat="1" applyBorder="1"/>
    <xf numFmtId="0" fontId="0" fillId="0" borderId="8" xfId="0" applyBorder="1"/>
    <xf numFmtId="0" fontId="0" fillId="0" borderId="10" xfId="0" applyBorder="1"/>
    <xf numFmtId="4" fontId="0" fillId="0" borderId="10" xfId="0" applyNumberFormat="1" applyBorder="1"/>
    <xf numFmtId="4" fontId="8" fillId="3" borderId="8" xfId="0" applyNumberFormat="1" applyFont="1" applyFill="1" applyBorder="1"/>
    <xf numFmtId="4" fontId="0" fillId="0" borderId="0" xfId="0" applyNumberFormat="1"/>
    <xf numFmtId="4" fontId="0" fillId="4" borderId="8" xfId="0" applyNumberFormat="1" applyFill="1" applyBorder="1"/>
    <xf numFmtId="0" fontId="0" fillId="4" borderId="8" xfId="0" applyFill="1" applyBorder="1"/>
    <xf numFmtId="0" fontId="11" fillId="0" borderId="1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2" fontId="11" fillId="0" borderId="1" xfId="1" applyNumberFormat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/>
    </xf>
    <xf numFmtId="2" fontId="12" fillId="0" borderId="5" xfId="1" applyNumberFormat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2" fontId="12" fillId="0" borderId="2" xfId="1" applyNumberFormat="1" applyFont="1" applyBorder="1" applyAlignment="1">
      <alignment horizontal="center" vertical="center"/>
    </xf>
    <xf numFmtId="0" fontId="12" fillId="4" borderId="2" xfId="1" applyFont="1" applyFill="1" applyBorder="1" applyAlignment="1">
      <alignment vertical="center" wrapText="1"/>
    </xf>
    <xf numFmtId="164" fontId="12" fillId="4" borderId="2" xfId="1" applyNumberFormat="1" applyFont="1" applyFill="1" applyBorder="1" applyAlignment="1">
      <alignment vertical="center"/>
    </xf>
    <xf numFmtId="2" fontId="12" fillId="4" borderId="2" xfId="1" applyNumberFormat="1" applyFont="1" applyFill="1" applyBorder="1" applyAlignment="1">
      <alignment horizontal="center" vertical="center"/>
    </xf>
    <xf numFmtId="0" fontId="12" fillId="4" borderId="2" xfId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wrapText="1"/>
    </xf>
    <xf numFmtId="164" fontId="12" fillId="4" borderId="2" xfId="1" applyNumberFormat="1" applyFont="1" applyFill="1" applyBorder="1" applyAlignment="1">
      <alignment horizontal="right" vertical="center"/>
    </xf>
    <xf numFmtId="4" fontId="1" fillId="0" borderId="0" xfId="0" applyNumberFormat="1" applyFont="1" applyAlignment="1">
      <alignment wrapText="1"/>
    </xf>
    <xf numFmtId="4" fontId="1" fillId="0" borderId="0" xfId="0" applyNumberFormat="1" applyFont="1"/>
    <xf numFmtId="4" fontId="0" fillId="6" borderId="8" xfId="0" applyNumberFormat="1" applyFill="1" applyBorder="1"/>
    <xf numFmtId="0" fontId="0" fillId="0" borderId="11" xfId="0" applyBorder="1"/>
    <xf numFmtId="4" fontId="8" fillId="0" borderId="11" xfId="0" applyNumberFormat="1" applyFont="1" applyBorder="1"/>
    <xf numFmtId="0" fontId="0" fillId="0" borderId="12" xfId="0" applyBorder="1"/>
    <xf numFmtId="4" fontId="8" fillId="0" borderId="12" xfId="0" applyNumberFormat="1" applyFont="1" applyBorder="1"/>
    <xf numFmtId="0" fontId="0" fillId="4" borderId="0" xfId="0" applyFill="1"/>
    <xf numFmtId="164" fontId="1" fillId="0" borderId="0" xfId="1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164" fontId="12" fillId="4" borderId="5" xfId="1" applyNumberFormat="1" applyFont="1" applyFill="1" applyBorder="1" applyAlignment="1">
      <alignment vertical="center"/>
    </xf>
    <xf numFmtId="164" fontId="12" fillId="4" borderId="5" xfId="1" applyNumberFormat="1" applyFont="1" applyFill="1" applyBorder="1" applyAlignment="1">
      <alignment horizontal="center" vertical="center"/>
    </xf>
    <xf numFmtId="164" fontId="12" fillId="4" borderId="2" xfId="1" applyNumberFormat="1" applyFont="1" applyFill="1" applyBorder="1" applyAlignment="1">
      <alignment horizontal="center" vertical="center"/>
    </xf>
    <xf numFmtId="0" fontId="12" fillId="4" borderId="5" xfId="1" applyFont="1" applyFill="1" applyBorder="1" applyAlignment="1">
      <alignment vertical="center" wrapText="1"/>
    </xf>
    <xf numFmtId="0" fontId="12" fillId="0" borderId="2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8" xfId="9" applyBorder="1" applyAlignment="1">
      <alignment horizontal="left" vertical="center"/>
    </xf>
    <xf numFmtId="14" fontId="1" fillId="0" borderId="8" xfId="0" applyNumberFormat="1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8" xfId="9" applyBorder="1" applyAlignment="1">
      <alignment horizontal="center" vertical="center"/>
    </xf>
    <xf numFmtId="14" fontId="1" fillId="0" borderId="8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66" fontId="9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8" xfId="9" applyFont="1" applyBorder="1" applyAlignment="1">
      <alignment horizontal="center" vertical="center" wrapText="1"/>
    </xf>
    <xf numFmtId="49" fontId="2" fillId="0" borderId="8" xfId="9" applyNumberFormat="1" applyFont="1" applyBorder="1" applyAlignment="1">
      <alignment horizontal="center" vertical="center" wrapText="1"/>
    </xf>
    <xf numFmtId="44" fontId="2" fillId="0" borderId="8" xfId="1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64" fontId="1" fillId="0" borderId="8" xfId="9" applyNumberFormat="1" applyBorder="1" applyAlignment="1">
      <alignment horizontal="center" vertical="center"/>
    </xf>
    <xf numFmtId="166" fontId="1" fillId="0" borderId="8" xfId="11" applyNumberFormat="1" applyFont="1" applyFill="1" applyBorder="1" applyAlignment="1">
      <alignment horizontal="center" vertical="center"/>
    </xf>
    <xf numFmtId="49" fontId="1" fillId="0" borderId="8" xfId="9" applyNumberFormat="1" applyBorder="1" applyAlignment="1">
      <alignment horizontal="center" vertical="center"/>
    </xf>
    <xf numFmtId="0" fontId="1" fillId="0" borderId="8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164" fontId="15" fillId="0" borderId="22" xfId="0" applyNumberFormat="1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164" fontId="15" fillId="0" borderId="24" xfId="0" applyNumberFormat="1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15" fillId="7" borderId="25" xfId="1" applyFont="1" applyFill="1" applyBorder="1" applyAlignment="1">
      <alignment wrapText="1"/>
    </xf>
    <xf numFmtId="0" fontId="0" fillId="7" borderId="21" xfId="0" applyFill="1" applyBorder="1" applyAlignment="1">
      <alignment horizontal="center" vertical="center"/>
    </xf>
    <xf numFmtId="164" fontId="0" fillId="7" borderId="22" xfId="0" applyNumberFormat="1" applyFill="1" applyBorder="1" applyAlignment="1">
      <alignment horizontal="center" vertical="center"/>
    </xf>
    <xf numFmtId="0" fontId="0" fillId="7" borderId="23" xfId="0" applyFill="1" applyBorder="1" applyAlignment="1">
      <alignment horizontal="center" vertical="center"/>
    </xf>
    <xf numFmtId="164" fontId="0" fillId="7" borderId="24" xfId="0" applyNumberFormat="1" applyFill="1" applyBorder="1" applyAlignment="1">
      <alignment horizontal="center" vertical="center"/>
    </xf>
    <xf numFmtId="0" fontId="0" fillId="7" borderId="22" xfId="0" applyFill="1" applyBorder="1" applyAlignment="1">
      <alignment horizontal="center" vertical="center"/>
    </xf>
    <xf numFmtId="0" fontId="15" fillId="7" borderId="21" xfId="0" applyFont="1" applyFill="1" applyBorder="1" applyAlignment="1">
      <alignment horizontal="center" vertical="center" wrapText="1"/>
    </xf>
    <xf numFmtId="0" fontId="15" fillId="7" borderId="22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7" borderId="21" xfId="0" applyFill="1" applyBorder="1" applyAlignment="1">
      <alignment horizontal="center" vertical="center" wrapText="1"/>
    </xf>
    <xf numFmtId="164" fontId="14" fillId="7" borderId="22" xfId="0" applyNumberFormat="1" applyFont="1" applyFill="1" applyBorder="1" applyAlignment="1">
      <alignment horizontal="center" vertical="center" wrapText="1"/>
    </xf>
    <xf numFmtId="164" fontId="0" fillId="0" borderId="25" xfId="0" applyNumberFormat="1" applyBorder="1" applyAlignment="1">
      <alignment horizontal="center" vertical="center"/>
    </xf>
    <xf numFmtId="0" fontId="15" fillId="8" borderId="19" xfId="1" applyFont="1" applyFill="1" applyBorder="1" applyAlignment="1">
      <alignment wrapText="1"/>
    </xf>
    <xf numFmtId="0" fontId="0" fillId="8" borderId="17" xfId="0" applyFill="1" applyBorder="1" applyAlignment="1">
      <alignment horizontal="center" vertical="center"/>
    </xf>
    <xf numFmtId="164" fontId="0" fillId="8" borderId="18" xfId="0" applyNumberFormat="1" applyFill="1" applyBorder="1" applyAlignment="1">
      <alignment horizontal="center" vertical="center"/>
    </xf>
    <xf numFmtId="0" fontId="0" fillId="8" borderId="26" xfId="0" applyFill="1" applyBorder="1" applyAlignment="1">
      <alignment horizontal="center" vertical="center"/>
    </xf>
    <xf numFmtId="164" fontId="0" fillId="8" borderId="27" xfId="0" applyNumberFormat="1" applyFill="1" applyBorder="1" applyAlignment="1">
      <alignment horizontal="center" vertical="center"/>
    </xf>
    <xf numFmtId="164" fontId="0" fillId="0" borderId="19" xfId="0" applyNumberFormat="1" applyBorder="1" applyAlignment="1">
      <alignment horizontal="center" vertical="center"/>
    </xf>
    <xf numFmtId="0" fontId="15" fillId="8" borderId="25" xfId="1" applyFont="1" applyFill="1" applyBorder="1" applyAlignment="1">
      <alignment wrapText="1"/>
    </xf>
    <xf numFmtId="0" fontId="0" fillId="8" borderId="21" xfId="0" applyFill="1" applyBorder="1" applyAlignment="1">
      <alignment horizontal="center" vertical="center"/>
    </xf>
    <xf numFmtId="164" fontId="0" fillId="8" borderId="22" xfId="0" applyNumberFormat="1" applyFill="1" applyBorder="1" applyAlignment="1">
      <alignment horizontal="center" vertical="center"/>
    </xf>
    <xf numFmtId="0" fontId="0" fillId="8" borderId="23" xfId="0" applyFill="1" applyBorder="1" applyAlignment="1">
      <alignment horizontal="center" vertical="center"/>
    </xf>
    <xf numFmtId="164" fontId="0" fillId="8" borderId="24" xfId="0" applyNumberFormat="1" applyFill="1" applyBorder="1" applyAlignment="1">
      <alignment horizontal="center" vertical="center"/>
    </xf>
    <xf numFmtId="0" fontId="0" fillId="8" borderId="22" xfId="0" applyFill="1" applyBorder="1" applyAlignment="1">
      <alignment horizontal="center" vertical="center"/>
    </xf>
    <xf numFmtId="0" fontId="0" fillId="8" borderId="24" xfId="0" applyFill="1" applyBorder="1" applyAlignment="1">
      <alignment horizontal="center" vertical="center"/>
    </xf>
    <xf numFmtId="0" fontId="15" fillId="8" borderId="28" xfId="1" applyFont="1" applyFill="1" applyBorder="1" applyAlignment="1">
      <alignment wrapText="1"/>
    </xf>
    <xf numFmtId="0" fontId="0" fillId="8" borderId="29" xfId="0" applyFill="1" applyBorder="1" applyAlignment="1">
      <alignment horizontal="center" vertical="center"/>
    </xf>
    <xf numFmtId="164" fontId="0" fillId="8" borderId="30" xfId="0" applyNumberFormat="1" applyFill="1" applyBorder="1" applyAlignment="1">
      <alignment horizontal="center" vertical="center"/>
    </xf>
    <xf numFmtId="0" fontId="0" fillId="8" borderId="31" xfId="0" applyFill="1" applyBorder="1" applyAlignment="1">
      <alignment horizontal="center" vertical="center"/>
    </xf>
    <xf numFmtId="0" fontId="0" fillId="8" borderId="32" xfId="0" applyFill="1" applyBorder="1" applyAlignment="1">
      <alignment horizontal="center" vertical="center"/>
    </xf>
    <xf numFmtId="0" fontId="0" fillId="8" borderId="30" xfId="0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0" fontId="11" fillId="0" borderId="7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1" fillId="0" borderId="4" xfId="3" applyFont="1" applyBorder="1" applyAlignment="1">
      <alignment horizontal="center" vertical="center"/>
    </xf>
    <xf numFmtId="0" fontId="5" fillId="2" borderId="4" xfId="3" applyFont="1" applyFill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</cellXfs>
  <cellStyles count="14">
    <cellStyle name="Excel Built-in Normal" xfId="5" xr:uid="{00000000-0005-0000-0000-000000000000}"/>
    <cellStyle name="Normalny" xfId="0" builtinId="0"/>
    <cellStyle name="Normalny 11" xfId="7" xr:uid="{00000000-0005-0000-0000-000002000000}"/>
    <cellStyle name="Normalny 15" xfId="6" xr:uid="{00000000-0005-0000-0000-000003000000}"/>
    <cellStyle name="Normalny 2" xfId="1" xr:uid="{00000000-0005-0000-0000-000004000000}"/>
    <cellStyle name="Normalny 3" xfId="3" xr:uid="{00000000-0005-0000-0000-000005000000}"/>
    <cellStyle name="Normalny 3 2" xfId="9" xr:uid="{09637419-04A8-41FE-AD04-6B05DE1428C7}"/>
    <cellStyle name="Walutowy 2" xfId="2" xr:uid="{00000000-0005-0000-0000-000006000000}"/>
    <cellStyle name="Walutowy 2 2" xfId="8" xr:uid="{6DB8A172-00F9-49A6-BFF0-7F2E5B7F33AC}"/>
    <cellStyle name="Walutowy 2 3" xfId="12" xr:uid="{39737E1C-8414-4324-9572-327122E4A618}"/>
    <cellStyle name="Walutowy 3" xfId="4" xr:uid="{00000000-0005-0000-0000-000007000000}"/>
    <cellStyle name="Walutowy 3 2" xfId="10" xr:uid="{C6ED2C65-C605-4D48-BAC9-358C0D8EC6EC}"/>
    <cellStyle name="Walutowy 3 3" xfId="13" xr:uid="{B62F930A-994C-494A-9924-6BC237A999ED}"/>
    <cellStyle name="Walutowy 4" xfId="11" xr:uid="{925E1EA2-D4B5-42F0-809E-FB7B8ACE5786}"/>
  </cellStyles>
  <dxfs count="0"/>
  <tableStyles count="0" defaultTableStyle="TableStyleMedium2" defaultPivotStyle="PivotStyleLight16"/>
  <colors>
    <mruColors>
      <color rgb="FF99CCFF"/>
      <color rgb="FFFFFFFF"/>
      <color rgb="FF101BFC"/>
      <color rgb="FF00CCFF"/>
      <color rgb="FF66FFFF"/>
      <color rgb="FF11A2FB"/>
      <color rgb="FF11F0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39"/>
  <sheetViews>
    <sheetView zoomScale="85" zoomScaleNormal="85" workbookViewId="0">
      <selection activeCell="D2" sqref="D1:E1048576"/>
    </sheetView>
  </sheetViews>
  <sheetFormatPr defaultColWidth="9.140625" defaultRowHeight="12.75" x14ac:dyDescent="0.2"/>
  <cols>
    <col min="1" max="1" width="4.7109375" style="10" bestFit="1" customWidth="1"/>
    <col min="2" max="2" width="37.7109375" style="21" customWidth="1"/>
    <col min="3" max="3" width="22.7109375" style="10" customWidth="1"/>
    <col min="4" max="4" width="8.42578125" style="63" customWidth="1"/>
    <col min="5" max="5" width="15" style="10" customWidth="1"/>
    <col min="6" max="6" width="14.28515625" style="10" customWidth="1"/>
    <col min="7" max="7" width="12.85546875" style="10" customWidth="1"/>
    <col min="8" max="8" width="11.140625" style="10" customWidth="1"/>
    <col min="9" max="9" width="14.140625" style="10" customWidth="1"/>
    <col min="10" max="10" width="17.140625" style="10" customWidth="1"/>
    <col min="11" max="11" width="13.85546875" style="23" bestFit="1" customWidth="1"/>
    <col min="12" max="12" width="14.85546875" style="23" bestFit="1" customWidth="1"/>
    <col min="13" max="39" width="9.140625" style="23"/>
    <col min="40" max="16384" width="9.140625" style="10"/>
  </cols>
  <sheetData>
    <row r="1" spans="1:39" ht="27" customHeight="1" thickTop="1" thickBot="1" x14ac:dyDescent="0.25">
      <c r="A1" s="71"/>
      <c r="B1" s="134" t="s">
        <v>22</v>
      </c>
      <c r="C1" s="134"/>
      <c r="D1" s="134"/>
      <c r="E1" s="134"/>
      <c r="F1" s="135"/>
      <c r="G1" s="136" t="s">
        <v>11</v>
      </c>
      <c r="H1" s="136"/>
      <c r="I1" s="136"/>
      <c r="J1" s="136"/>
    </row>
    <row r="2" spans="1:39" ht="60.75" customHeight="1" thickTop="1" thickBot="1" x14ac:dyDescent="0.25">
      <c r="A2" s="39" t="s">
        <v>0</v>
      </c>
      <c r="B2" s="40" t="s">
        <v>12</v>
      </c>
      <c r="C2" s="64" t="s">
        <v>19</v>
      </c>
      <c r="D2" s="65" t="s">
        <v>473</v>
      </c>
      <c r="E2" s="41" t="s">
        <v>13</v>
      </c>
      <c r="F2" s="40" t="s">
        <v>14</v>
      </c>
      <c r="G2" s="18" t="s">
        <v>15</v>
      </c>
      <c r="H2" s="18" t="s">
        <v>16</v>
      </c>
      <c r="I2" s="18" t="s">
        <v>17</v>
      </c>
      <c r="J2" s="19" t="s">
        <v>18</v>
      </c>
    </row>
    <row r="3" spans="1:39" s="25" customFormat="1" ht="27" thickTop="1" thickBot="1" x14ac:dyDescent="0.25">
      <c r="A3" s="42" t="s">
        <v>1</v>
      </c>
      <c r="B3" s="69" t="s">
        <v>23</v>
      </c>
      <c r="C3" s="66">
        <f>E3*4477</f>
        <v>734093.69</v>
      </c>
      <c r="D3" s="67" t="s">
        <v>474</v>
      </c>
      <c r="E3" s="43">
        <v>163.97</v>
      </c>
      <c r="F3" s="42">
        <v>1980</v>
      </c>
      <c r="G3" s="42" t="s">
        <v>35</v>
      </c>
      <c r="H3" s="42"/>
      <c r="I3" s="42" t="s">
        <v>36</v>
      </c>
      <c r="J3" s="42" t="s">
        <v>37</v>
      </c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</row>
    <row r="4" spans="1:39" s="25" customFormat="1" ht="39" thickTop="1" x14ac:dyDescent="0.2">
      <c r="A4" s="44" t="s">
        <v>2</v>
      </c>
      <c r="B4" s="46" t="s">
        <v>477</v>
      </c>
      <c r="C4" s="47">
        <f>E4*4477</f>
        <v>2516969.4000000004</v>
      </c>
      <c r="D4" s="68" t="s">
        <v>474</v>
      </c>
      <c r="E4" s="45">
        <v>562.20000000000005</v>
      </c>
      <c r="F4" s="44">
        <v>1980</v>
      </c>
      <c r="G4" s="44" t="s">
        <v>35</v>
      </c>
      <c r="H4" s="44"/>
      <c r="I4" s="42" t="s">
        <v>36</v>
      </c>
      <c r="J4" s="44" t="s">
        <v>38</v>
      </c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</row>
    <row r="5" spans="1:39" s="25" customFormat="1" ht="25.5" x14ac:dyDescent="0.2">
      <c r="A5" s="44" t="s">
        <v>3</v>
      </c>
      <c r="B5" s="46" t="s">
        <v>24</v>
      </c>
      <c r="C5" s="47">
        <v>915011.41</v>
      </c>
      <c r="D5" s="68" t="s">
        <v>475</v>
      </c>
      <c r="E5" s="45">
        <v>601.5</v>
      </c>
      <c r="F5" s="44">
        <v>2002</v>
      </c>
      <c r="G5" s="70" t="s">
        <v>39</v>
      </c>
      <c r="H5" s="44"/>
      <c r="I5" s="44"/>
      <c r="J5" s="70" t="s">
        <v>40</v>
      </c>
      <c r="K5" s="24"/>
      <c r="L5" s="27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</row>
    <row r="6" spans="1:39" s="25" customFormat="1" ht="25.5" x14ac:dyDescent="0.2">
      <c r="A6" s="44" t="s">
        <v>4</v>
      </c>
      <c r="B6" s="46" t="s">
        <v>25</v>
      </c>
      <c r="C6" s="47">
        <v>1591255.57</v>
      </c>
      <c r="D6" s="68" t="s">
        <v>475</v>
      </c>
      <c r="E6" s="45">
        <v>512.20000000000005</v>
      </c>
      <c r="F6" s="44">
        <v>2002</v>
      </c>
      <c r="G6" s="70" t="s">
        <v>39</v>
      </c>
      <c r="H6" s="44"/>
      <c r="I6" s="44"/>
      <c r="J6" s="70" t="s">
        <v>40</v>
      </c>
      <c r="K6" s="27"/>
      <c r="L6" s="27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</row>
    <row r="7" spans="1:39" s="25" customFormat="1" ht="25.5" x14ac:dyDescent="0.2">
      <c r="A7" s="44" t="s">
        <v>5</v>
      </c>
      <c r="B7" s="46" t="s">
        <v>478</v>
      </c>
      <c r="C7" s="47">
        <v>21689</v>
      </c>
      <c r="D7" s="68" t="s">
        <v>475</v>
      </c>
      <c r="E7" s="45">
        <v>15</v>
      </c>
      <c r="F7" s="44">
        <v>1920</v>
      </c>
      <c r="G7" s="44" t="s">
        <v>35</v>
      </c>
      <c r="H7" s="44"/>
      <c r="I7" s="44" t="s">
        <v>36</v>
      </c>
      <c r="J7" s="44" t="s">
        <v>41</v>
      </c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</row>
    <row r="8" spans="1:39" s="25" customFormat="1" ht="25.5" x14ac:dyDescent="0.2">
      <c r="A8" s="44" t="s">
        <v>6</v>
      </c>
      <c r="B8" s="46" t="s">
        <v>479</v>
      </c>
      <c r="C8" s="47">
        <v>156649</v>
      </c>
      <c r="D8" s="68" t="s">
        <v>475</v>
      </c>
      <c r="E8" s="45">
        <v>14.16</v>
      </c>
      <c r="F8" s="44">
        <v>1998</v>
      </c>
      <c r="G8" s="44" t="s">
        <v>42</v>
      </c>
      <c r="H8" s="44"/>
      <c r="I8" s="44"/>
      <c r="J8" s="4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</row>
    <row r="9" spans="1:39" s="25" customFormat="1" x14ac:dyDescent="0.2">
      <c r="A9" s="44" t="s">
        <v>7</v>
      </c>
      <c r="B9" s="46" t="s">
        <v>480</v>
      </c>
      <c r="C9" s="47">
        <v>86919.2</v>
      </c>
      <c r="D9" s="68" t="s">
        <v>475</v>
      </c>
      <c r="E9" s="45">
        <v>54</v>
      </c>
      <c r="F9" s="44">
        <v>1970</v>
      </c>
      <c r="G9" s="44" t="s">
        <v>35</v>
      </c>
      <c r="H9" s="44"/>
      <c r="I9" s="44" t="s">
        <v>43</v>
      </c>
      <c r="J9" s="44" t="s">
        <v>41</v>
      </c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</row>
    <row r="10" spans="1:39" s="25" customFormat="1" ht="19.5" customHeight="1" x14ac:dyDescent="0.2">
      <c r="A10" s="44" t="s">
        <v>8</v>
      </c>
      <c r="B10" s="46" t="s">
        <v>476</v>
      </c>
      <c r="C10" s="47">
        <v>98000</v>
      </c>
      <c r="D10" s="68" t="s">
        <v>475</v>
      </c>
      <c r="E10" s="45">
        <v>42.66</v>
      </c>
      <c r="F10" s="44">
        <v>1996</v>
      </c>
      <c r="G10" s="44" t="s">
        <v>35</v>
      </c>
      <c r="H10" s="44"/>
      <c r="I10" s="44" t="s">
        <v>36</v>
      </c>
      <c r="J10" s="44" t="s">
        <v>37</v>
      </c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</row>
    <row r="11" spans="1:39" s="25" customFormat="1" x14ac:dyDescent="0.2">
      <c r="A11" s="44" t="s">
        <v>9</v>
      </c>
      <c r="B11" s="46" t="s">
        <v>26</v>
      </c>
      <c r="C11" s="47">
        <v>17207</v>
      </c>
      <c r="D11" s="68" t="s">
        <v>475</v>
      </c>
      <c r="E11" s="45">
        <v>20.62</v>
      </c>
      <c r="F11" s="44">
        <v>1970</v>
      </c>
      <c r="G11" s="44" t="s">
        <v>35</v>
      </c>
      <c r="H11" s="44"/>
      <c r="I11" s="44" t="s">
        <v>43</v>
      </c>
      <c r="J11" s="44" t="s">
        <v>41</v>
      </c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</row>
    <row r="12" spans="1:39" s="25" customFormat="1" x14ac:dyDescent="0.2">
      <c r="A12" s="44" t="s">
        <v>10</v>
      </c>
      <c r="B12" s="46" t="s">
        <v>481</v>
      </c>
      <c r="C12" s="47">
        <v>7730</v>
      </c>
      <c r="D12" s="68" t="s">
        <v>475</v>
      </c>
      <c r="E12" s="45">
        <v>12.6</v>
      </c>
      <c r="F12" s="44">
        <v>2000</v>
      </c>
      <c r="G12" s="44" t="s">
        <v>42</v>
      </c>
      <c r="H12" s="44"/>
      <c r="I12" s="44"/>
      <c r="J12" s="4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</row>
    <row r="13" spans="1:39" s="25" customFormat="1" ht="51" x14ac:dyDescent="0.2">
      <c r="A13" s="44" t="s">
        <v>33</v>
      </c>
      <c r="B13" s="46" t="s">
        <v>367</v>
      </c>
      <c r="C13" s="47">
        <f>26578323.05+51160.98</f>
        <v>26629484.030000001</v>
      </c>
      <c r="D13" s="68" t="s">
        <v>475</v>
      </c>
      <c r="E13" s="45"/>
      <c r="F13" s="44"/>
      <c r="G13" s="26"/>
      <c r="H13" s="26"/>
      <c r="I13" s="26"/>
      <c r="J13" s="26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</row>
    <row r="14" spans="1:39" s="12" customFormat="1" x14ac:dyDescent="0.2">
      <c r="A14" s="44" t="s">
        <v>422</v>
      </c>
      <c r="B14" s="46" t="s">
        <v>28</v>
      </c>
      <c r="C14" s="47">
        <v>4650536.24</v>
      </c>
      <c r="D14" s="68" t="s">
        <v>475</v>
      </c>
      <c r="E14" s="48"/>
      <c r="F14" s="49"/>
      <c r="G14" s="11"/>
      <c r="H14" s="11"/>
      <c r="I14" s="11"/>
      <c r="J14" s="11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</row>
    <row r="15" spans="1:39" s="12" customFormat="1" x14ac:dyDescent="0.2">
      <c r="A15" s="44" t="s">
        <v>423</v>
      </c>
      <c r="B15" s="46" t="s">
        <v>29</v>
      </c>
      <c r="C15" s="47">
        <v>192639.3</v>
      </c>
      <c r="D15" s="68" t="s">
        <v>475</v>
      </c>
      <c r="E15" s="48"/>
      <c r="F15" s="49"/>
      <c r="G15" s="11"/>
      <c r="H15" s="11"/>
      <c r="I15" s="11"/>
      <c r="J15" s="11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</row>
    <row r="16" spans="1:39" s="12" customFormat="1" x14ac:dyDescent="0.2">
      <c r="A16" s="44" t="s">
        <v>424</v>
      </c>
      <c r="B16" s="46" t="s">
        <v>30</v>
      </c>
      <c r="C16" s="47">
        <v>2261242.1800000002</v>
      </c>
      <c r="D16" s="68" t="s">
        <v>475</v>
      </c>
      <c r="E16" s="48"/>
      <c r="F16" s="49"/>
      <c r="G16" s="11"/>
      <c r="H16" s="11"/>
      <c r="I16" s="11"/>
      <c r="J16" s="11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</row>
    <row r="17" spans="1:39" s="12" customFormat="1" x14ac:dyDescent="0.2">
      <c r="A17" s="44" t="s">
        <v>425</v>
      </c>
      <c r="B17" s="50" t="s">
        <v>457</v>
      </c>
      <c r="C17" s="47">
        <v>40032.81</v>
      </c>
      <c r="D17" s="68" t="s">
        <v>475</v>
      </c>
      <c r="E17" s="48"/>
      <c r="F17" s="49"/>
      <c r="G17" s="11"/>
      <c r="H17" s="11"/>
      <c r="I17" s="11"/>
      <c r="J17" s="11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</row>
    <row r="18" spans="1:39" s="12" customFormat="1" x14ac:dyDescent="0.2">
      <c r="A18" s="44" t="s">
        <v>426</v>
      </c>
      <c r="B18" s="50" t="s">
        <v>31</v>
      </c>
      <c r="C18" s="51">
        <v>9489587.1500000004</v>
      </c>
      <c r="D18" s="68" t="s">
        <v>475</v>
      </c>
      <c r="E18" s="48"/>
      <c r="F18" s="49"/>
      <c r="G18" s="11"/>
      <c r="H18" s="11"/>
      <c r="I18" s="11"/>
      <c r="J18" s="11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</row>
    <row r="19" spans="1:39" s="12" customFormat="1" x14ac:dyDescent="0.2">
      <c r="A19" s="44" t="s">
        <v>427</v>
      </c>
      <c r="B19" s="50" t="s">
        <v>32</v>
      </c>
      <c r="C19" s="51">
        <v>175472.53</v>
      </c>
      <c r="D19" s="68" t="s">
        <v>475</v>
      </c>
      <c r="E19" s="48"/>
      <c r="F19" s="49"/>
      <c r="G19" s="11"/>
      <c r="H19" s="11"/>
      <c r="I19" s="11"/>
      <c r="J19" s="11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</row>
    <row r="20" spans="1:39" x14ac:dyDescent="0.2">
      <c r="A20" s="13"/>
      <c r="B20" s="14"/>
      <c r="C20" s="15"/>
      <c r="D20" s="60"/>
      <c r="E20" s="13"/>
      <c r="F20" s="13"/>
      <c r="G20" s="13"/>
      <c r="H20" s="13"/>
      <c r="I20" s="13"/>
      <c r="J20" s="13"/>
    </row>
    <row r="21" spans="1:39" x14ac:dyDescent="0.2">
      <c r="A21" s="13"/>
      <c r="B21" s="14"/>
      <c r="C21" s="15">
        <f>SUM(C3:C19)</f>
        <v>49584518.509999998</v>
      </c>
      <c r="D21" s="60"/>
      <c r="E21" s="13"/>
      <c r="F21" s="13"/>
      <c r="G21" s="13"/>
      <c r="H21" s="13"/>
      <c r="I21" s="13"/>
      <c r="J21" s="13"/>
    </row>
    <row r="22" spans="1:39" hidden="1" x14ac:dyDescent="0.2">
      <c r="B22" s="50" t="s">
        <v>457</v>
      </c>
      <c r="C22" s="20"/>
      <c r="D22" s="61"/>
    </row>
    <row r="23" spans="1:39" hidden="1" x14ac:dyDescent="0.2">
      <c r="B23" s="50" t="s">
        <v>458</v>
      </c>
      <c r="C23" s="53"/>
      <c r="D23" s="62"/>
    </row>
    <row r="24" spans="1:39" hidden="1" x14ac:dyDescent="0.2">
      <c r="B24" s="50" t="s">
        <v>459</v>
      </c>
      <c r="C24" s="53"/>
      <c r="D24" s="62"/>
    </row>
    <row r="25" spans="1:39" hidden="1" x14ac:dyDescent="0.2">
      <c r="B25" s="50"/>
      <c r="C25" s="20"/>
      <c r="D25" s="61"/>
    </row>
    <row r="26" spans="1:39" hidden="1" x14ac:dyDescent="0.2">
      <c r="B26" s="50"/>
      <c r="C26" s="20"/>
      <c r="D26" s="61"/>
    </row>
    <row r="27" spans="1:39" hidden="1" x14ac:dyDescent="0.2">
      <c r="B27" s="50"/>
    </row>
    <row r="28" spans="1:39" hidden="1" x14ac:dyDescent="0.2">
      <c r="B28" s="46" t="s">
        <v>28</v>
      </c>
      <c r="C28" s="20"/>
      <c r="D28" s="61"/>
    </row>
    <row r="29" spans="1:39" hidden="1" x14ac:dyDescent="0.2">
      <c r="B29" s="52">
        <v>69068561.829999998</v>
      </c>
    </row>
    <row r="30" spans="1:39" hidden="1" x14ac:dyDescent="0.2">
      <c r="B30" s="52">
        <v>5195488.74</v>
      </c>
    </row>
    <row r="31" spans="1:39" hidden="1" x14ac:dyDescent="0.2">
      <c r="B31" s="52">
        <v>638153.1</v>
      </c>
    </row>
    <row r="32" spans="1:39" hidden="1" x14ac:dyDescent="0.2">
      <c r="B32" s="52">
        <v>25013860.48</v>
      </c>
    </row>
    <row r="33" spans="2:2" hidden="1" x14ac:dyDescent="0.2">
      <c r="B33" s="52">
        <f>B29-B30-B31-B32</f>
        <v>38221059.50999999</v>
      </c>
    </row>
    <row r="34" spans="2:2" hidden="1" x14ac:dyDescent="0.2">
      <c r="B34" s="52" t="e">
        <f>B33-#REF!</f>
        <v>#REF!</v>
      </c>
    </row>
    <row r="35" spans="2:2" hidden="1" x14ac:dyDescent="0.2">
      <c r="B35" s="52"/>
    </row>
    <row r="36" spans="2:2" hidden="1" x14ac:dyDescent="0.2">
      <c r="B36" s="46" t="s">
        <v>29</v>
      </c>
    </row>
    <row r="37" spans="2:2" hidden="1" x14ac:dyDescent="0.2"/>
    <row r="38" spans="2:2" hidden="1" x14ac:dyDescent="0.2"/>
    <row r="39" spans="2:2" hidden="1" x14ac:dyDescent="0.2">
      <c r="B39" s="46" t="s">
        <v>30</v>
      </c>
    </row>
  </sheetData>
  <mergeCells count="2">
    <mergeCell ref="B1:F1"/>
    <mergeCell ref="G1:J1"/>
  </mergeCells>
  <phoneticPr fontId="7" type="noConversion"/>
  <pageMargins left="0.25" right="0.25" top="0.75" bottom="0.75" header="0.3" footer="0.3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O481"/>
  <sheetViews>
    <sheetView topLeftCell="A154" workbookViewId="0">
      <selection activeCell="B470" sqref="B470"/>
    </sheetView>
  </sheetViews>
  <sheetFormatPr defaultRowHeight="15" x14ac:dyDescent="0.25"/>
  <cols>
    <col min="1" max="1" width="63" customWidth="1"/>
    <col min="2" max="2" width="16.7109375" style="36" customWidth="1"/>
    <col min="3" max="8" width="0" hidden="1" customWidth="1"/>
    <col min="9" max="9" width="22.5703125" customWidth="1"/>
    <col min="11" max="11" width="11.42578125" bestFit="1" customWidth="1"/>
    <col min="15" max="15" width="12.42578125" bestFit="1" customWidth="1"/>
    <col min="59" max="59" width="63" customWidth="1"/>
    <col min="60" max="60" width="14.42578125" customWidth="1"/>
    <col min="61" max="61" width="14.85546875" customWidth="1"/>
    <col min="62" max="62" width="16.42578125" customWidth="1"/>
    <col min="63" max="63" width="16.7109375" customWidth="1"/>
    <col min="64" max="64" width="11.42578125" bestFit="1" customWidth="1"/>
    <col min="65" max="65" width="10.7109375" bestFit="1" customWidth="1"/>
    <col min="66" max="66" width="12.42578125" bestFit="1" customWidth="1"/>
    <col min="67" max="72" width="0" hidden="1" customWidth="1"/>
    <col min="73" max="73" width="22.5703125" customWidth="1"/>
    <col min="315" max="315" width="63" customWidth="1"/>
    <col min="316" max="316" width="14.42578125" customWidth="1"/>
    <col min="317" max="317" width="14.85546875" customWidth="1"/>
    <col min="318" max="318" width="16.42578125" customWidth="1"/>
    <col min="319" max="319" width="16.7109375" customWidth="1"/>
    <col min="320" max="320" width="11.42578125" bestFit="1" customWidth="1"/>
    <col min="321" max="321" width="10.7109375" bestFit="1" customWidth="1"/>
    <col min="322" max="322" width="12.42578125" bestFit="1" customWidth="1"/>
    <col min="323" max="328" width="0" hidden="1" customWidth="1"/>
    <col min="329" max="329" width="22.5703125" customWidth="1"/>
    <col min="571" max="571" width="63" customWidth="1"/>
    <col min="572" max="572" width="14.42578125" customWidth="1"/>
    <col min="573" max="573" width="14.85546875" customWidth="1"/>
    <col min="574" max="574" width="16.42578125" customWidth="1"/>
    <col min="575" max="575" width="16.7109375" customWidth="1"/>
    <col min="576" max="576" width="11.42578125" bestFit="1" customWidth="1"/>
    <col min="577" max="577" width="10.7109375" bestFit="1" customWidth="1"/>
    <col min="578" max="578" width="12.42578125" bestFit="1" customWidth="1"/>
    <col min="579" max="584" width="0" hidden="1" customWidth="1"/>
    <col min="585" max="585" width="22.5703125" customWidth="1"/>
    <col min="827" max="827" width="63" customWidth="1"/>
    <col min="828" max="828" width="14.42578125" customWidth="1"/>
    <col min="829" max="829" width="14.85546875" customWidth="1"/>
    <col min="830" max="830" width="16.42578125" customWidth="1"/>
    <col min="831" max="831" width="16.7109375" customWidth="1"/>
    <col min="832" max="832" width="11.42578125" bestFit="1" customWidth="1"/>
    <col min="833" max="833" width="10.7109375" bestFit="1" customWidth="1"/>
    <col min="834" max="834" width="12.42578125" bestFit="1" customWidth="1"/>
    <col min="835" max="840" width="0" hidden="1" customWidth="1"/>
    <col min="841" max="841" width="22.5703125" customWidth="1"/>
    <col min="1083" max="1083" width="63" customWidth="1"/>
    <col min="1084" max="1084" width="14.42578125" customWidth="1"/>
    <col min="1085" max="1085" width="14.85546875" customWidth="1"/>
    <col min="1086" max="1086" width="16.42578125" customWidth="1"/>
    <col min="1087" max="1087" width="16.7109375" customWidth="1"/>
    <col min="1088" max="1088" width="11.42578125" bestFit="1" customWidth="1"/>
    <col min="1089" max="1089" width="10.7109375" bestFit="1" customWidth="1"/>
    <col min="1090" max="1090" width="12.42578125" bestFit="1" customWidth="1"/>
    <col min="1091" max="1096" width="0" hidden="1" customWidth="1"/>
    <col min="1097" max="1097" width="22.5703125" customWidth="1"/>
    <col min="1339" max="1339" width="63" customWidth="1"/>
    <col min="1340" max="1340" width="14.42578125" customWidth="1"/>
    <col min="1341" max="1341" width="14.85546875" customWidth="1"/>
    <col min="1342" max="1342" width="16.42578125" customWidth="1"/>
    <col min="1343" max="1343" width="16.7109375" customWidth="1"/>
    <col min="1344" max="1344" width="11.42578125" bestFit="1" customWidth="1"/>
    <col min="1345" max="1345" width="10.7109375" bestFit="1" customWidth="1"/>
    <col min="1346" max="1346" width="12.42578125" bestFit="1" customWidth="1"/>
    <col min="1347" max="1352" width="0" hidden="1" customWidth="1"/>
    <col min="1353" max="1353" width="22.5703125" customWidth="1"/>
    <col min="1595" max="1595" width="63" customWidth="1"/>
    <col min="1596" max="1596" width="14.42578125" customWidth="1"/>
    <col min="1597" max="1597" width="14.85546875" customWidth="1"/>
    <col min="1598" max="1598" width="16.42578125" customWidth="1"/>
    <col min="1599" max="1599" width="16.7109375" customWidth="1"/>
    <col min="1600" max="1600" width="11.42578125" bestFit="1" customWidth="1"/>
    <col min="1601" max="1601" width="10.7109375" bestFit="1" customWidth="1"/>
    <col min="1602" max="1602" width="12.42578125" bestFit="1" customWidth="1"/>
    <col min="1603" max="1608" width="0" hidden="1" customWidth="1"/>
    <col min="1609" max="1609" width="22.5703125" customWidth="1"/>
    <col min="1851" max="1851" width="63" customWidth="1"/>
    <col min="1852" max="1852" width="14.42578125" customWidth="1"/>
    <col min="1853" max="1853" width="14.85546875" customWidth="1"/>
    <col min="1854" max="1854" width="16.42578125" customWidth="1"/>
    <col min="1855" max="1855" width="16.7109375" customWidth="1"/>
    <col min="1856" max="1856" width="11.42578125" bestFit="1" customWidth="1"/>
    <col min="1857" max="1857" width="10.7109375" bestFit="1" customWidth="1"/>
    <col min="1858" max="1858" width="12.42578125" bestFit="1" customWidth="1"/>
    <col min="1859" max="1864" width="0" hidden="1" customWidth="1"/>
    <col min="1865" max="1865" width="22.5703125" customWidth="1"/>
    <col min="2107" max="2107" width="63" customWidth="1"/>
    <col min="2108" max="2108" width="14.42578125" customWidth="1"/>
    <col min="2109" max="2109" width="14.85546875" customWidth="1"/>
    <col min="2110" max="2110" width="16.42578125" customWidth="1"/>
    <col min="2111" max="2111" width="16.7109375" customWidth="1"/>
    <col min="2112" max="2112" width="11.42578125" bestFit="1" customWidth="1"/>
    <col min="2113" max="2113" width="10.7109375" bestFit="1" customWidth="1"/>
    <col min="2114" max="2114" width="12.42578125" bestFit="1" customWidth="1"/>
    <col min="2115" max="2120" width="0" hidden="1" customWidth="1"/>
    <col min="2121" max="2121" width="22.5703125" customWidth="1"/>
    <col min="2363" max="2363" width="63" customWidth="1"/>
    <col min="2364" max="2364" width="14.42578125" customWidth="1"/>
    <col min="2365" max="2365" width="14.85546875" customWidth="1"/>
    <col min="2366" max="2366" width="16.42578125" customWidth="1"/>
    <col min="2367" max="2367" width="16.7109375" customWidth="1"/>
    <col min="2368" max="2368" width="11.42578125" bestFit="1" customWidth="1"/>
    <col min="2369" max="2369" width="10.7109375" bestFit="1" customWidth="1"/>
    <col min="2370" max="2370" width="12.42578125" bestFit="1" customWidth="1"/>
    <col min="2371" max="2376" width="0" hidden="1" customWidth="1"/>
    <col min="2377" max="2377" width="22.5703125" customWidth="1"/>
    <col min="2619" max="2619" width="63" customWidth="1"/>
    <col min="2620" max="2620" width="14.42578125" customWidth="1"/>
    <col min="2621" max="2621" width="14.85546875" customWidth="1"/>
    <col min="2622" max="2622" width="16.42578125" customWidth="1"/>
    <col min="2623" max="2623" width="16.7109375" customWidth="1"/>
    <col min="2624" max="2624" width="11.42578125" bestFit="1" customWidth="1"/>
    <col min="2625" max="2625" width="10.7109375" bestFit="1" customWidth="1"/>
    <col min="2626" max="2626" width="12.42578125" bestFit="1" customWidth="1"/>
    <col min="2627" max="2632" width="0" hidden="1" customWidth="1"/>
    <col min="2633" max="2633" width="22.5703125" customWidth="1"/>
    <col min="2875" max="2875" width="63" customWidth="1"/>
    <col min="2876" max="2876" width="14.42578125" customWidth="1"/>
    <col min="2877" max="2877" width="14.85546875" customWidth="1"/>
    <col min="2878" max="2878" width="16.42578125" customWidth="1"/>
    <col min="2879" max="2879" width="16.7109375" customWidth="1"/>
    <col min="2880" max="2880" width="11.42578125" bestFit="1" customWidth="1"/>
    <col min="2881" max="2881" width="10.7109375" bestFit="1" customWidth="1"/>
    <col min="2882" max="2882" width="12.42578125" bestFit="1" customWidth="1"/>
    <col min="2883" max="2888" width="0" hidden="1" customWidth="1"/>
    <col min="2889" max="2889" width="22.5703125" customWidth="1"/>
    <col min="3131" max="3131" width="63" customWidth="1"/>
    <col min="3132" max="3132" width="14.42578125" customWidth="1"/>
    <col min="3133" max="3133" width="14.85546875" customWidth="1"/>
    <col min="3134" max="3134" width="16.42578125" customWidth="1"/>
    <col min="3135" max="3135" width="16.7109375" customWidth="1"/>
    <col min="3136" max="3136" width="11.42578125" bestFit="1" customWidth="1"/>
    <col min="3137" max="3137" width="10.7109375" bestFit="1" customWidth="1"/>
    <col min="3138" max="3138" width="12.42578125" bestFit="1" customWidth="1"/>
    <col min="3139" max="3144" width="0" hidden="1" customWidth="1"/>
    <col min="3145" max="3145" width="22.5703125" customWidth="1"/>
    <col min="3387" max="3387" width="63" customWidth="1"/>
    <col min="3388" max="3388" width="14.42578125" customWidth="1"/>
    <col min="3389" max="3389" width="14.85546875" customWidth="1"/>
    <col min="3390" max="3390" width="16.42578125" customWidth="1"/>
    <col min="3391" max="3391" width="16.7109375" customWidth="1"/>
    <col min="3392" max="3392" width="11.42578125" bestFit="1" customWidth="1"/>
    <col min="3393" max="3393" width="10.7109375" bestFit="1" customWidth="1"/>
    <col min="3394" max="3394" width="12.42578125" bestFit="1" customWidth="1"/>
    <col min="3395" max="3400" width="0" hidden="1" customWidth="1"/>
    <col min="3401" max="3401" width="22.5703125" customWidth="1"/>
    <col min="3643" max="3643" width="63" customWidth="1"/>
    <col min="3644" max="3644" width="14.42578125" customWidth="1"/>
    <col min="3645" max="3645" width="14.85546875" customWidth="1"/>
    <col min="3646" max="3646" width="16.42578125" customWidth="1"/>
    <col min="3647" max="3647" width="16.7109375" customWidth="1"/>
    <col min="3648" max="3648" width="11.42578125" bestFit="1" customWidth="1"/>
    <col min="3649" max="3649" width="10.7109375" bestFit="1" customWidth="1"/>
    <col min="3650" max="3650" width="12.42578125" bestFit="1" customWidth="1"/>
    <col min="3651" max="3656" width="0" hidden="1" customWidth="1"/>
    <col min="3657" max="3657" width="22.5703125" customWidth="1"/>
    <col min="3899" max="3899" width="63" customWidth="1"/>
    <col min="3900" max="3900" width="14.42578125" customWidth="1"/>
    <col min="3901" max="3901" width="14.85546875" customWidth="1"/>
    <col min="3902" max="3902" width="16.42578125" customWidth="1"/>
    <col min="3903" max="3903" width="16.7109375" customWidth="1"/>
    <col min="3904" max="3904" width="11.42578125" bestFit="1" customWidth="1"/>
    <col min="3905" max="3905" width="10.7109375" bestFit="1" customWidth="1"/>
    <col min="3906" max="3906" width="12.42578125" bestFit="1" customWidth="1"/>
    <col min="3907" max="3912" width="0" hidden="1" customWidth="1"/>
    <col min="3913" max="3913" width="22.5703125" customWidth="1"/>
    <col min="4155" max="4155" width="63" customWidth="1"/>
    <col min="4156" max="4156" width="14.42578125" customWidth="1"/>
    <col min="4157" max="4157" width="14.85546875" customWidth="1"/>
    <col min="4158" max="4158" width="16.42578125" customWidth="1"/>
    <col min="4159" max="4159" width="16.7109375" customWidth="1"/>
    <col min="4160" max="4160" width="11.42578125" bestFit="1" customWidth="1"/>
    <col min="4161" max="4161" width="10.7109375" bestFit="1" customWidth="1"/>
    <col min="4162" max="4162" width="12.42578125" bestFit="1" customWidth="1"/>
    <col min="4163" max="4168" width="0" hidden="1" customWidth="1"/>
    <col min="4169" max="4169" width="22.5703125" customWidth="1"/>
    <col min="4411" max="4411" width="63" customWidth="1"/>
    <col min="4412" max="4412" width="14.42578125" customWidth="1"/>
    <col min="4413" max="4413" width="14.85546875" customWidth="1"/>
    <col min="4414" max="4414" width="16.42578125" customWidth="1"/>
    <col min="4415" max="4415" width="16.7109375" customWidth="1"/>
    <col min="4416" max="4416" width="11.42578125" bestFit="1" customWidth="1"/>
    <col min="4417" max="4417" width="10.7109375" bestFit="1" customWidth="1"/>
    <col min="4418" max="4418" width="12.42578125" bestFit="1" customWidth="1"/>
    <col min="4419" max="4424" width="0" hidden="1" customWidth="1"/>
    <col min="4425" max="4425" width="22.5703125" customWidth="1"/>
    <col min="4667" max="4667" width="63" customWidth="1"/>
    <col min="4668" max="4668" width="14.42578125" customWidth="1"/>
    <col min="4669" max="4669" width="14.85546875" customWidth="1"/>
    <col min="4670" max="4670" width="16.42578125" customWidth="1"/>
    <col min="4671" max="4671" width="16.7109375" customWidth="1"/>
    <col min="4672" max="4672" width="11.42578125" bestFit="1" customWidth="1"/>
    <col min="4673" max="4673" width="10.7109375" bestFit="1" customWidth="1"/>
    <col min="4674" max="4674" width="12.42578125" bestFit="1" customWidth="1"/>
    <col min="4675" max="4680" width="0" hidden="1" customWidth="1"/>
    <col min="4681" max="4681" width="22.5703125" customWidth="1"/>
    <col min="4923" max="4923" width="63" customWidth="1"/>
    <col min="4924" max="4924" width="14.42578125" customWidth="1"/>
    <col min="4925" max="4925" width="14.85546875" customWidth="1"/>
    <col min="4926" max="4926" width="16.42578125" customWidth="1"/>
    <col min="4927" max="4927" width="16.7109375" customWidth="1"/>
    <col min="4928" max="4928" width="11.42578125" bestFit="1" customWidth="1"/>
    <col min="4929" max="4929" width="10.7109375" bestFit="1" customWidth="1"/>
    <col min="4930" max="4930" width="12.42578125" bestFit="1" customWidth="1"/>
    <col min="4931" max="4936" width="0" hidden="1" customWidth="1"/>
    <col min="4937" max="4937" width="22.5703125" customWidth="1"/>
    <col min="5179" max="5179" width="63" customWidth="1"/>
    <col min="5180" max="5180" width="14.42578125" customWidth="1"/>
    <col min="5181" max="5181" width="14.85546875" customWidth="1"/>
    <col min="5182" max="5182" width="16.42578125" customWidth="1"/>
    <col min="5183" max="5183" width="16.7109375" customWidth="1"/>
    <col min="5184" max="5184" width="11.42578125" bestFit="1" customWidth="1"/>
    <col min="5185" max="5185" width="10.7109375" bestFit="1" customWidth="1"/>
    <col min="5186" max="5186" width="12.42578125" bestFit="1" customWidth="1"/>
    <col min="5187" max="5192" width="0" hidden="1" customWidth="1"/>
    <col min="5193" max="5193" width="22.5703125" customWidth="1"/>
    <col min="5435" max="5435" width="63" customWidth="1"/>
    <col min="5436" max="5436" width="14.42578125" customWidth="1"/>
    <col min="5437" max="5437" width="14.85546875" customWidth="1"/>
    <col min="5438" max="5438" width="16.42578125" customWidth="1"/>
    <col min="5439" max="5439" width="16.7109375" customWidth="1"/>
    <col min="5440" max="5440" width="11.42578125" bestFit="1" customWidth="1"/>
    <col min="5441" max="5441" width="10.7109375" bestFit="1" customWidth="1"/>
    <col min="5442" max="5442" width="12.42578125" bestFit="1" customWidth="1"/>
    <col min="5443" max="5448" width="0" hidden="1" customWidth="1"/>
    <col min="5449" max="5449" width="22.5703125" customWidth="1"/>
    <col min="5691" max="5691" width="63" customWidth="1"/>
    <col min="5692" max="5692" width="14.42578125" customWidth="1"/>
    <col min="5693" max="5693" width="14.85546875" customWidth="1"/>
    <col min="5694" max="5694" width="16.42578125" customWidth="1"/>
    <col min="5695" max="5695" width="16.7109375" customWidth="1"/>
    <col min="5696" max="5696" width="11.42578125" bestFit="1" customWidth="1"/>
    <col min="5697" max="5697" width="10.7109375" bestFit="1" customWidth="1"/>
    <col min="5698" max="5698" width="12.42578125" bestFit="1" customWidth="1"/>
    <col min="5699" max="5704" width="0" hidden="1" customWidth="1"/>
    <col min="5705" max="5705" width="22.5703125" customWidth="1"/>
    <col min="5947" max="5947" width="63" customWidth="1"/>
    <col min="5948" max="5948" width="14.42578125" customWidth="1"/>
    <col min="5949" max="5949" width="14.85546875" customWidth="1"/>
    <col min="5950" max="5950" width="16.42578125" customWidth="1"/>
    <col min="5951" max="5951" width="16.7109375" customWidth="1"/>
    <col min="5952" max="5952" width="11.42578125" bestFit="1" customWidth="1"/>
    <col min="5953" max="5953" width="10.7109375" bestFit="1" customWidth="1"/>
    <col min="5954" max="5954" width="12.42578125" bestFit="1" customWidth="1"/>
    <col min="5955" max="5960" width="0" hidden="1" customWidth="1"/>
    <col min="5961" max="5961" width="22.5703125" customWidth="1"/>
    <col min="6203" max="6203" width="63" customWidth="1"/>
    <col min="6204" max="6204" width="14.42578125" customWidth="1"/>
    <col min="6205" max="6205" width="14.85546875" customWidth="1"/>
    <col min="6206" max="6206" width="16.42578125" customWidth="1"/>
    <col min="6207" max="6207" width="16.7109375" customWidth="1"/>
    <col min="6208" max="6208" width="11.42578125" bestFit="1" customWidth="1"/>
    <col min="6209" max="6209" width="10.7109375" bestFit="1" customWidth="1"/>
    <col min="6210" max="6210" width="12.42578125" bestFit="1" customWidth="1"/>
    <col min="6211" max="6216" width="0" hidden="1" customWidth="1"/>
    <col min="6217" max="6217" width="22.5703125" customWidth="1"/>
    <col min="6459" max="6459" width="63" customWidth="1"/>
    <col min="6460" max="6460" width="14.42578125" customWidth="1"/>
    <col min="6461" max="6461" width="14.85546875" customWidth="1"/>
    <col min="6462" max="6462" width="16.42578125" customWidth="1"/>
    <col min="6463" max="6463" width="16.7109375" customWidth="1"/>
    <col min="6464" max="6464" width="11.42578125" bestFit="1" customWidth="1"/>
    <col min="6465" max="6465" width="10.7109375" bestFit="1" customWidth="1"/>
    <col min="6466" max="6466" width="12.42578125" bestFit="1" customWidth="1"/>
    <col min="6467" max="6472" width="0" hidden="1" customWidth="1"/>
    <col min="6473" max="6473" width="22.5703125" customWidth="1"/>
    <col min="6715" max="6715" width="63" customWidth="1"/>
    <col min="6716" max="6716" width="14.42578125" customWidth="1"/>
    <col min="6717" max="6717" width="14.85546875" customWidth="1"/>
    <col min="6718" max="6718" width="16.42578125" customWidth="1"/>
    <col min="6719" max="6719" width="16.7109375" customWidth="1"/>
    <col min="6720" max="6720" width="11.42578125" bestFit="1" customWidth="1"/>
    <col min="6721" max="6721" width="10.7109375" bestFit="1" customWidth="1"/>
    <col min="6722" max="6722" width="12.42578125" bestFit="1" customWidth="1"/>
    <col min="6723" max="6728" width="0" hidden="1" customWidth="1"/>
    <col min="6729" max="6729" width="22.5703125" customWidth="1"/>
    <col min="6971" max="6971" width="63" customWidth="1"/>
    <col min="6972" max="6972" width="14.42578125" customWidth="1"/>
    <col min="6973" max="6973" width="14.85546875" customWidth="1"/>
    <col min="6974" max="6974" width="16.42578125" customWidth="1"/>
    <col min="6975" max="6975" width="16.7109375" customWidth="1"/>
    <col min="6976" max="6976" width="11.42578125" bestFit="1" customWidth="1"/>
    <col min="6977" max="6977" width="10.7109375" bestFit="1" customWidth="1"/>
    <col min="6978" max="6978" width="12.42578125" bestFit="1" customWidth="1"/>
    <col min="6979" max="6984" width="0" hidden="1" customWidth="1"/>
    <col min="6985" max="6985" width="22.5703125" customWidth="1"/>
    <col min="7227" max="7227" width="63" customWidth="1"/>
    <col min="7228" max="7228" width="14.42578125" customWidth="1"/>
    <col min="7229" max="7229" width="14.85546875" customWidth="1"/>
    <col min="7230" max="7230" width="16.42578125" customWidth="1"/>
    <col min="7231" max="7231" width="16.7109375" customWidth="1"/>
    <col min="7232" max="7232" width="11.42578125" bestFit="1" customWidth="1"/>
    <col min="7233" max="7233" width="10.7109375" bestFit="1" customWidth="1"/>
    <col min="7234" max="7234" width="12.42578125" bestFit="1" customWidth="1"/>
    <col min="7235" max="7240" width="0" hidden="1" customWidth="1"/>
    <col min="7241" max="7241" width="22.5703125" customWidth="1"/>
    <col min="7483" max="7483" width="63" customWidth="1"/>
    <col min="7484" max="7484" width="14.42578125" customWidth="1"/>
    <col min="7485" max="7485" width="14.85546875" customWidth="1"/>
    <col min="7486" max="7486" width="16.42578125" customWidth="1"/>
    <col min="7487" max="7487" width="16.7109375" customWidth="1"/>
    <col min="7488" max="7488" width="11.42578125" bestFit="1" customWidth="1"/>
    <col min="7489" max="7489" width="10.7109375" bestFit="1" customWidth="1"/>
    <col min="7490" max="7490" width="12.42578125" bestFit="1" customWidth="1"/>
    <col min="7491" max="7496" width="0" hidden="1" customWidth="1"/>
    <col min="7497" max="7497" width="22.5703125" customWidth="1"/>
    <col min="7739" max="7739" width="63" customWidth="1"/>
    <col min="7740" max="7740" width="14.42578125" customWidth="1"/>
    <col min="7741" max="7741" width="14.85546875" customWidth="1"/>
    <col min="7742" max="7742" width="16.42578125" customWidth="1"/>
    <col min="7743" max="7743" width="16.7109375" customWidth="1"/>
    <col min="7744" max="7744" width="11.42578125" bestFit="1" customWidth="1"/>
    <col min="7745" max="7745" width="10.7109375" bestFit="1" customWidth="1"/>
    <col min="7746" max="7746" width="12.42578125" bestFit="1" customWidth="1"/>
    <col min="7747" max="7752" width="0" hidden="1" customWidth="1"/>
    <col min="7753" max="7753" width="22.5703125" customWidth="1"/>
    <col min="7995" max="7995" width="63" customWidth="1"/>
    <col min="7996" max="7996" width="14.42578125" customWidth="1"/>
    <col min="7997" max="7997" width="14.85546875" customWidth="1"/>
    <col min="7998" max="7998" width="16.42578125" customWidth="1"/>
    <col min="7999" max="7999" width="16.7109375" customWidth="1"/>
    <col min="8000" max="8000" width="11.42578125" bestFit="1" customWidth="1"/>
    <col min="8001" max="8001" width="10.7109375" bestFit="1" customWidth="1"/>
    <col min="8002" max="8002" width="12.42578125" bestFit="1" customWidth="1"/>
    <col min="8003" max="8008" width="0" hidden="1" customWidth="1"/>
    <col min="8009" max="8009" width="22.5703125" customWidth="1"/>
    <col min="8251" max="8251" width="63" customWidth="1"/>
    <col min="8252" max="8252" width="14.42578125" customWidth="1"/>
    <col min="8253" max="8253" width="14.85546875" customWidth="1"/>
    <col min="8254" max="8254" width="16.42578125" customWidth="1"/>
    <col min="8255" max="8255" width="16.7109375" customWidth="1"/>
    <col min="8256" max="8256" width="11.42578125" bestFit="1" customWidth="1"/>
    <col min="8257" max="8257" width="10.7109375" bestFit="1" customWidth="1"/>
    <col min="8258" max="8258" width="12.42578125" bestFit="1" customWidth="1"/>
    <col min="8259" max="8264" width="0" hidden="1" customWidth="1"/>
    <col min="8265" max="8265" width="22.5703125" customWidth="1"/>
    <col min="8507" max="8507" width="63" customWidth="1"/>
    <col min="8508" max="8508" width="14.42578125" customWidth="1"/>
    <col min="8509" max="8509" width="14.85546875" customWidth="1"/>
    <col min="8510" max="8510" width="16.42578125" customWidth="1"/>
    <col min="8511" max="8511" width="16.7109375" customWidth="1"/>
    <col min="8512" max="8512" width="11.42578125" bestFit="1" customWidth="1"/>
    <col min="8513" max="8513" width="10.7109375" bestFit="1" customWidth="1"/>
    <col min="8514" max="8514" width="12.42578125" bestFit="1" customWidth="1"/>
    <col min="8515" max="8520" width="0" hidden="1" customWidth="1"/>
    <col min="8521" max="8521" width="22.5703125" customWidth="1"/>
    <col min="8763" max="8763" width="63" customWidth="1"/>
    <col min="8764" max="8764" width="14.42578125" customWidth="1"/>
    <col min="8765" max="8765" width="14.85546875" customWidth="1"/>
    <col min="8766" max="8766" width="16.42578125" customWidth="1"/>
    <col min="8767" max="8767" width="16.7109375" customWidth="1"/>
    <col min="8768" max="8768" width="11.42578125" bestFit="1" customWidth="1"/>
    <col min="8769" max="8769" width="10.7109375" bestFit="1" customWidth="1"/>
    <col min="8770" max="8770" width="12.42578125" bestFit="1" customWidth="1"/>
    <col min="8771" max="8776" width="0" hidden="1" customWidth="1"/>
    <col min="8777" max="8777" width="22.5703125" customWidth="1"/>
    <col min="9019" max="9019" width="63" customWidth="1"/>
    <col min="9020" max="9020" width="14.42578125" customWidth="1"/>
    <col min="9021" max="9021" width="14.85546875" customWidth="1"/>
    <col min="9022" max="9022" width="16.42578125" customWidth="1"/>
    <col min="9023" max="9023" width="16.7109375" customWidth="1"/>
    <col min="9024" max="9024" width="11.42578125" bestFit="1" customWidth="1"/>
    <col min="9025" max="9025" width="10.7109375" bestFit="1" customWidth="1"/>
    <col min="9026" max="9026" width="12.42578125" bestFit="1" customWidth="1"/>
    <col min="9027" max="9032" width="0" hidden="1" customWidth="1"/>
    <col min="9033" max="9033" width="22.5703125" customWidth="1"/>
    <col min="9275" max="9275" width="63" customWidth="1"/>
    <col min="9276" max="9276" width="14.42578125" customWidth="1"/>
    <col min="9277" max="9277" width="14.85546875" customWidth="1"/>
    <col min="9278" max="9278" width="16.42578125" customWidth="1"/>
    <col min="9279" max="9279" width="16.7109375" customWidth="1"/>
    <col min="9280" max="9280" width="11.42578125" bestFit="1" customWidth="1"/>
    <col min="9281" max="9281" width="10.7109375" bestFit="1" customWidth="1"/>
    <col min="9282" max="9282" width="12.42578125" bestFit="1" customWidth="1"/>
    <col min="9283" max="9288" width="0" hidden="1" customWidth="1"/>
    <col min="9289" max="9289" width="22.5703125" customWidth="1"/>
    <col min="9531" max="9531" width="63" customWidth="1"/>
    <col min="9532" max="9532" width="14.42578125" customWidth="1"/>
    <col min="9533" max="9533" width="14.85546875" customWidth="1"/>
    <col min="9534" max="9534" width="16.42578125" customWidth="1"/>
    <col min="9535" max="9535" width="16.7109375" customWidth="1"/>
    <col min="9536" max="9536" width="11.42578125" bestFit="1" customWidth="1"/>
    <col min="9537" max="9537" width="10.7109375" bestFit="1" customWidth="1"/>
    <col min="9538" max="9538" width="12.42578125" bestFit="1" customWidth="1"/>
    <col min="9539" max="9544" width="0" hidden="1" customWidth="1"/>
    <col min="9545" max="9545" width="22.5703125" customWidth="1"/>
    <col min="9787" max="9787" width="63" customWidth="1"/>
    <col min="9788" max="9788" width="14.42578125" customWidth="1"/>
    <col min="9789" max="9789" width="14.85546875" customWidth="1"/>
    <col min="9790" max="9790" width="16.42578125" customWidth="1"/>
    <col min="9791" max="9791" width="16.7109375" customWidth="1"/>
    <col min="9792" max="9792" width="11.42578125" bestFit="1" customWidth="1"/>
    <col min="9793" max="9793" width="10.7109375" bestFit="1" customWidth="1"/>
    <col min="9794" max="9794" width="12.42578125" bestFit="1" customWidth="1"/>
    <col min="9795" max="9800" width="0" hidden="1" customWidth="1"/>
    <col min="9801" max="9801" width="22.5703125" customWidth="1"/>
    <col min="10043" max="10043" width="63" customWidth="1"/>
    <col min="10044" max="10044" width="14.42578125" customWidth="1"/>
    <col min="10045" max="10045" width="14.85546875" customWidth="1"/>
    <col min="10046" max="10046" width="16.42578125" customWidth="1"/>
    <col min="10047" max="10047" width="16.7109375" customWidth="1"/>
    <col min="10048" max="10048" width="11.42578125" bestFit="1" customWidth="1"/>
    <col min="10049" max="10049" width="10.7109375" bestFit="1" customWidth="1"/>
    <col min="10050" max="10050" width="12.42578125" bestFit="1" customWidth="1"/>
    <col min="10051" max="10056" width="0" hidden="1" customWidth="1"/>
    <col min="10057" max="10057" width="22.5703125" customWidth="1"/>
    <col min="10299" max="10299" width="63" customWidth="1"/>
    <col min="10300" max="10300" width="14.42578125" customWidth="1"/>
    <col min="10301" max="10301" width="14.85546875" customWidth="1"/>
    <col min="10302" max="10302" width="16.42578125" customWidth="1"/>
    <col min="10303" max="10303" width="16.7109375" customWidth="1"/>
    <col min="10304" max="10304" width="11.42578125" bestFit="1" customWidth="1"/>
    <col min="10305" max="10305" width="10.7109375" bestFit="1" customWidth="1"/>
    <col min="10306" max="10306" width="12.42578125" bestFit="1" customWidth="1"/>
    <col min="10307" max="10312" width="0" hidden="1" customWidth="1"/>
    <col min="10313" max="10313" width="22.5703125" customWidth="1"/>
    <col min="10555" max="10555" width="63" customWidth="1"/>
    <col min="10556" max="10556" width="14.42578125" customWidth="1"/>
    <col min="10557" max="10557" width="14.85546875" customWidth="1"/>
    <col min="10558" max="10558" width="16.42578125" customWidth="1"/>
    <col min="10559" max="10559" width="16.7109375" customWidth="1"/>
    <col min="10560" max="10560" width="11.42578125" bestFit="1" customWidth="1"/>
    <col min="10561" max="10561" width="10.7109375" bestFit="1" customWidth="1"/>
    <col min="10562" max="10562" width="12.42578125" bestFit="1" customWidth="1"/>
    <col min="10563" max="10568" width="0" hidden="1" customWidth="1"/>
    <col min="10569" max="10569" width="22.5703125" customWidth="1"/>
    <col min="10811" max="10811" width="63" customWidth="1"/>
    <col min="10812" max="10812" width="14.42578125" customWidth="1"/>
    <col min="10813" max="10813" width="14.85546875" customWidth="1"/>
    <col min="10814" max="10814" width="16.42578125" customWidth="1"/>
    <col min="10815" max="10815" width="16.7109375" customWidth="1"/>
    <col min="10816" max="10816" width="11.42578125" bestFit="1" customWidth="1"/>
    <col min="10817" max="10817" width="10.7109375" bestFit="1" customWidth="1"/>
    <col min="10818" max="10818" width="12.42578125" bestFit="1" customWidth="1"/>
    <col min="10819" max="10824" width="0" hidden="1" customWidth="1"/>
    <col min="10825" max="10825" width="22.5703125" customWidth="1"/>
    <col min="11067" max="11067" width="63" customWidth="1"/>
    <col min="11068" max="11068" width="14.42578125" customWidth="1"/>
    <col min="11069" max="11069" width="14.85546875" customWidth="1"/>
    <col min="11070" max="11070" width="16.42578125" customWidth="1"/>
    <col min="11071" max="11071" width="16.7109375" customWidth="1"/>
    <col min="11072" max="11072" width="11.42578125" bestFit="1" customWidth="1"/>
    <col min="11073" max="11073" width="10.7109375" bestFit="1" customWidth="1"/>
    <col min="11074" max="11074" width="12.42578125" bestFit="1" customWidth="1"/>
    <col min="11075" max="11080" width="0" hidden="1" customWidth="1"/>
    <col min="11081" max="11081" width="22.5703125" customWidth="1"/>
    <col min="11323" max="11323" width="63" customWidth="1"/>
    <col min="11324" max="11324" width="14.42578125" customWidth="1"/>
    <col min="11325" max="11325" width="14.85546875" customWidth="1"/>
    <col min="11326" max="11326" width="16.42578125" customWidth="1"/>
    <col min="11327" max="11327" width="16.7109375" customWidth="1"/>
    <col min="11328" max="11328" width="11.42578125" bestFit="1" customWidth="1"/>
    <col min="11329" max="11329" width="10.7109375" bestFit="1" customWidth="1"/>
    <col min="11330" max="11330" width="12.42578125" bestFit="1" customWidth="1"/>
    <col min="11331" max="11336" width="0" hidden="1" customWidth="1"/>
    <col min="11337" max="11337" width="22.5703125" customWidth="1"/>
    <col min="11579" max="11579" width="63" customWidth="1"/>
    <col min="11580" max="11580" width="14.42578125" customWidth="1"/>
    <col min="11581" max="11581" width="14.85546875" customWidth="1"/>
    <col min="11582" max="11582" width="16.42578125" customWidth="1"/>
    <col min="11583" max="11583" width="16.7109375" customWidth="1"/>
    <col min="11584" max="11584" width="11.42578125" bestFit="1" customWidth="1"/>
    <col min="11585" max="11585" width="10.7109375" bestFit="1" customWidth="1"/>
    <col min="11586" max="11586" width="12.42578125" bestFit="1" customWidth="1"/>
    <col min="11587" max="11592" width="0" hidden="1" customWidth="1"/>
    <col min="11593" max="11593" width="22.5703125" customWidth="1"/>
    <col min="11835" max="11835" width="63" customWidth="1"/>
    <col min="11836" max="11836" width="14.42578125" customWidth="1"/>
    <col min="11837" max="11837" width="14.85546875" customWidth="1"/>
    <col min="11838" max="11838" width="16.42578125" customWidth="1"/>
    <col min="11839" max="11839" width="16.7109375" customWidth="1"/>
    <col min="11840" max="11840" width="11.42578125" bestFit="1" customWidth="1"/>
    <col min="11841" max="11841" width="10.7109375" bestFit="1" customWidth="1"/>
    <col min="11842" max="11842" width="12.42578125" bestFit="1" customWidth="1"/>
    <col min="11843" max="11848" width="0" hidden="1" customWidth="1"/>
    <col min="11849" max="11849" width="22.5703125" customWidth="1"/>
    <col min="12091" max="12091" width="63" customWidth="1"/>
    <col min="12092" max="12092" width="14.42578125" customWidth="1"/>
    <col min="12093" max="12093" width="14.85546875" customWidth="1"/>
    <col min="12094" max="12094" width="16.42578125" customWidth="1"/>
    <col min="12095" max="12095" width="16.7109375" customWidth="1"/>
    <col min="12096" max="12096" width="11.42578125" bestFit="1" customWidth="1"/>
    <col min="12097" max="12097" width="10.7109375" bestFit="1" customWidth="1"/>
    <col min="12098" max="12098" width="12.42578125" bestFit="1" customWidth="1"/>
    <col min="12099" max="12104" width="0" hidden="1" customWidth="1"/>
    <col min="12105" max="12105" width="22.5703125" customWidth="1"/>
    <col min="12347" max="12347" width="63" customWidth="1"/>
    <col min="12348" max="12348" width="14.42578125" customWidth="1"/>
    <col min="12349" max="12349" width="14.85546875" customWidth="1"/>
    <col min="12350" max="12350" width="16.42578125" customWidth="1"/>
    <col min="12351" max="12351" width="16.7109375" customWidth="1"/>
    <col min="12352" max="12352" width="11.42578125" bestFit="1" customWidth="1"/>
    <col min="12353" max="12353" width="10.7109375" bestFit="1" customWidth="1"/>
    <col min="12354" max="12354" width="12.42578125" bestFit="1" customWidth="1"/>
    <col min="12355" max="12360" width="0" hidden="1" customWidth="1"/>
    <col min="12361" max="12361" width="22.5703125" customWidth="1"/>
    <col min="12603" max="12603" width="63" customWidth="1"/>
    <col min="12604" max="12604" width="14.42578125" customWidth="1"/>
    <col min="12605" max="12605" width="14.85546875" customWidth="1"/>
    <col min="12606" max="12606" width="16.42578125" customWidth="1"/>
    <col min="12607" max="12607" width="16.7109375" customWidth="1"/>
    <col min="12608" max="12608" width="11.42578125" bestFit="1" customWidth="1"/>
    <col min="12609" max="12609" width="10.7109375" bestFit="1" customWidth="1"/>
    <col min="12610" max="12610" width="12.42578125" bestFit="1" customWidth="1"/>
    <col min="12611" max="12616" width="0" hidden="1" customWidth="1"/>
    <col min="12617" max="12617" width="22.5703125" customWidth="1"/>
    <col min="12859" max="12859" width="63" customWidth="1"/>
    <col min="12860" max="12860" width="14.42578125" customWidth="1"/>
    <col min="12861" max="12861" width="14.85546875" customWidth="1"/>
    <col min="12862" max="12862" width="16.42578125" customWidth="1"/>
    <col min="12863" max="12863" width="16.7109375" customWidth="1"/>
    <col min="12864" max="12864" width="11.42578125" bestFit="1" customWidth="1"/>
    <col min="12865" max="12865" width="10.7109375" bestFit="1" customWidth="1"/>
    <col min="12866" max="12866" width="12.42578125" bestFit="1" customWidth="1"/>
    <col min="12867" max="12872" width="0" hidden="1" customWidth="1"/>
    <col min="12873" max="12873" width="22.5703125" customWidth="1"/>
    <col min="13115" max="13115" width="63" customWidth="1"/>
    <col min="13116" max="13116" width="14.42578125" customWidth="1"/>
    <col min="13117" max="13117" width="14.85546875" customWidth="1"/>
    <col min="13118" max="13118" width="16.42578125" customWidth="1"/>
    <col min="13119" max="13119" width="16.7109375" customWidth="1"/>
    <col min="13120" max="13120" width="11.42578125" bestFit="1" customWidth="1"/>
    <col min="13121" max="13121" width="10.7109375" bestFit="1" customWidth="1"/>
    <col min="13122" max="13122" width="12.42578125" bestFit="1" customWidth="1"/>
    <col min="13123" max="13128" width="0" hidden="1" customWidth="1"/>
    <col min="13129" max="13129" width="22.5703125" customWidth="1"/>
    <col min="13371" max="13371" width="63" customWidth="1"/>
    <col min="13372" max="13372" width="14.42578125" customWidth="1"/>
    <col min="13373" max="13373" width="14.85546875" customWidth="1"/>
    <col min="13374" max="13374" width="16.42578125" customWidth="1"/>
    <col min="13375" max="13375" width="16.7109375" customWidth="1"/>
    <col min="13376" max="13376" width="11.42578125" bestFit="1" customWidth="1"/>
    <col min="13377" max="13377" width="10.7109375" bestFit="1" customWidth="1"/>
    <col min="13378" max="13378" width="12.42578125" bestFit="1" customWidth="1"/>
    <col min="13379" max="13384" width="0" hidden="1" customWidth="1"/>
    <col min="13385" max="13385" width="22.5703125" customWidth="1"/>
    <col min="13627" max="13627" width="63" customWidth="1"/>
    <col min="13628" max="13628" width="14.42578125" customWidth="1"/>
    <col min="13629" max="13629" width="14.85546875" customWidth="1"/>
    <col min="13630" max="13630" width="16.42578125" customWidth="1"/>
    <col min="13631" max="13631" width="16.7109375" customWidth="1"/>
    <col min="13632" max="13632" width="11.42578125" bestFit="1" customWidth="1"/>
    <col min="13633" max="13633" width="10.7109375" bestFit="1" customWidth="1"/>
    <col min="13634" max="13634" width="12.42578125" bestFit="1" customWidth="1"/>
    <col min="13635" max="13640" width="0" hidden="1" customWidth="1"/>
    <col min="13641" max="13641" width="22.5703125" customWidth="1"/>
    <col min="13883" max="13883" width="63" customWidth="1"/>
    <col min="13884" max="13884" width="14.42578125" customWidth="1"/>
    <col min="13885" max="13885" width="14.85546875" customWidth="1"/>
    <col min="13886" max="13886" width="16.42578125" customWidth="1"/>
    <col min="13887" max="13887" width="16.7109375" customWidth="1"/>
    <col min="13888" max="13888" width="11.42578125" bestFit="1" customWidth="1"/>
    <col min="13889" max="13889" width="10.7109375" bestFit="1" customWidth="1"/>
    <col min="13890" max="13890" width="12.42578125" bestFit="1" customWidth="1"/>
    <col min="13891" max="13896" width="0" hidden="1" customWidth="1"/>
    <col min="13897" max="13897" width="22.5703125" customWidth="1"/>
    <col min="14139" max="14139" width="63" customWidth="1"/>
    <col min="14140" max="14140" width="14.42578125" customWidth="1"/>
    <col min="14141" max="14141" width="14.85546875" customWidth="1"/>
    <col min="14142" max="14142" width="16.42578125" customWidth="1"/>
    <col min="14143" max="14143" width="16.7109375" customWidth="1"/>
    <col min="14144" max="14144" width="11.42578125" bestFit="1" customWidth="1"/>
    <col min="14145" max="14145" width="10.7109375" bestFit="1" customWidth="1"/>
    <col min="14146" max="14146" width="12.42578125" bestFit="1" customWidth="1"/>
    <col min="14147" max="14152" width="0" hidden="1" customWidth="1"/>
    <col min="14153" max="14153" width="22.5703125" customWidth="1"/>
    <col min="14395" max="14395" width="63" customWidth="1"/>
    <col min="14396" max="14396" width="14.42578125" customWidth="1"/>
    <col min="14397" max="14397" width="14.85546875" customWidth="1"/>
    <col min="14398" max="14398" width="16.42578125" customWidth="1"/>
    <col min="14399" max="14399" width="16.7109375" customWidth="1"/>
    <col min="14400" max="14400" width="11.42578125" bestFit="1" customWidth="1"/>
    <col min="14401" max="14401" width="10.7109375" bestFit="1" customWidth="1"/>
    <col min="14402" max="14402" width="12.42578125" bestFit="1" customWidth="1"/>
    <col min="14403" max="14408" width="0" hidden="1" customWidth="1"/>
    <col min="14409" max="14409" width="22.5703125" customWidth="1"/>
    <col min="14651" max="14651" width="63" customWidth="1"/>
    <col min="14652" max="14652" width="14.42578125" customWidth="1"/>
    <col min="14653" max="14653" width="14.85546875" customWidth="1"/>
    <col min="14654" max="14654" width="16.42578125" customWidth="1"/>
    <col min="14655" max="14655" width="16.7109375" customWidth="1"/>
    <col min="14656" max="14656" width="11.42578125" bestFit="1" customWidth="1"/>
    <col min="14657" max="14657" width="10.7109375" bestFit="1" customWidth="1"/>
    <col min="14658" max="14658" width="12.42578125" bestFit="1" customWidth="1"/>
    <col min="14659" max="14664" width="0" hidden="1" customWidth="1"/>
    <col min="14665" max="14665" width="22.5703125" customWidth="1"/>
    <col min="14907" max="14907" width="63" customWidth="1"/>
    <col min="14908" max="14908" width="14.42578125" customWidth="1"/>
    <col min="14909" max="14909" width="14.85546875" customWidth="1"/>
    <col min="14910" max="14910" width="16.42578125" customWidth="1"/>
    <col min="14911" max="14911" width="16.7109375" customWidth="1"/>
    <col min="14912" max="14912" width="11.42578125" bestFit="1" customWidth="1"/>
    <col min="14913" max="14913" width="10.7109375" bestFit="1" customWidth="1"/>
    <col min="14914" max="14914" width="12.42578125" bestFit="1" customWidth="1"/>
    <col min="14915" max="14920" width="0" hidden="1" customWidth="1"/>
    <col min="14921" max="14921" width="22.5703125" customWidth="1"/>
  </cols>
  <sheetData>
    <row r="3" spans="1:9" ht="13.15" customHeight="1" x14ac:dyDescent="0.25">
      <c r="A3" s="30" t="s">
        <v>45</v>
      </c>
      <c r="B3" s="31"/>
      <c r="C3" s="32"/>
      <c r="D3" s="32"/>
      <c r="E3" s="32"/>
      <c r="F3" s="32"/>
      <c r="G3" s="32"/>
      <c r="H3" s="32"/>
      <c r="I3" s="32"/>
    </row>
    <row r="4" spans="1:9" s="59" customFormat="1" x14ac:dyDescent="0.25">
      <c r="A4" s="38" t="s">
        <v>46</v>
      </c>
      <c r="B4" s="37">
        <v>142831.47</v>
      </c>
      <c r="C4" s="38">
        <v>178.54</v>
      </c>
      <c r="D4" s="38">
        <v>178.54</v>
      </c>
      <c r="E4" s="38">
        <v>178.54</v>
      </c>
      <c r="F4" s="38">
        <v>178.54</v>
      </c>
      <c r="G4" s="38">
        <v>178.54</v>
      </c>
      <c r="H4" s="38">
        <v>0</v>
      </c>
      <c r="I4" s="37"/>
    </row>
    <row r="5" spans="1:9" s="59" customFormat="1" x14ac:dyDescent="0.25">
      <c r="A5" s="38" t="s">
        <v>47</v>
      </c>
      <c r="B5" s="37"/>
      <c r="C5" s="38">
        <v>178.54</v>
      </c>
      <c r="D5" s="38">
        <v>178.54</v>
      </c>
      <c r="E5" s="38">
        <v>178.54</v>
      </c>
      <c r="F5" s="38">
        <v>178.54</v>
      </c>
      <c r="G5" s="38">
        <v>178.54</v>
      </c>
      <c r="H5" s="38">
        <v>0</v>
      </c>
      <c r="I5" s="37"/>
    </row>
    <row r="6" spans="1:9" s="59" customFormat="1" x14ac:dyDescent="0.25">
      <c r="A6" s="38" t="s">
        <v>48</v>
      </c>
      <c r="B6" s="37">
        <v>68906.87</v>
      </c>
      <c r="C6" s="38">
        <v>57.42</v>
      </c>
      <c r="D6" s="38">
        <v>57.42</v>
      </c>
      <c r="E6" s="38">
        <v>57.42</v>
      </c>
      <c r="F6" s="38">
        <v>57.42</v>
      </c>
      <c r="G6" s="38">
        <v>57.42</v>
      </c>
      <c r="H6" s="38">
        <v>0</v>
      </c>
      <c r="I6" s="37"/>
    </row>
    <row r="7" spans="1:9" s="59" customFormat="1" x14ac:dyDescent="0.25">
      <c r="A7" s="38" t="s">
        <v>49</v>
      </c>
      <c r="B7" s="37"/>
      <c r="C7" s="38">
        <v>57.43</v>
      </c>
      <c r="D7" s="38">
        <v>57.42</v>
      </c>
      <c r="E7" s="38">
        <v>57.43</v>
      </c>
      <c r="F7" s="38">
        <v>57.42</v>
      </c>
      <c r="G7" s="38">
        <v>57.43</v>
      </c>
      <c r="H7" s="38">
        <v>0</v>
      </c>
      <c r="I7" s="37"/>
    </row>
    <row r="8" spans="1:9" s="59" customFormat="1" x14ac:dyDescent="0.25">
      <c r="A8" s="38" t="s">
        <v>50</v>
      </c>
      <c r="B8" s="37">
        <v>53894.9</v>
      </c>
      <c r="C8" s="38">
        <v>44.92</v>
      </c>
      <c r="D8" s="38">
        <v>44.91</v>
      </c>
      <c r="E8" s="38">
        <v>44.92</v>
      </c>
      <c r="F8" s="38">
        <v>44.91</v>
      </c>
      <c r="G8" s="38">
        <v>44.92</v>
      </c>
      <c r="H8" s="38">
        <v>0</v>
      </c>
      <c r="I8" s="37"/>
    </row>
    <row r="9" spans="1:9" s="59" customFormat="1" x14ac:dyDescent="0.25">
      <c r="A9" s="38" t="s">
        <v>51</v>
      </c>
      <c r="B9" s="37"/>
      <c r="C9" s="38">
        <v>44.91</v>
      </c>
      <c r="D9" s="38">
        <v>44.91</v>
      </c>
      <c r="E9" s="38">
        <v>44.91</v>
      </c>
      <c r="F9" s="38">
        <v>44.91</v>
      </c>
      <c r="G9" s="38">
        <v>44.91</v>
      </c>
      <c r="H9" s="38">
        <v>0</v>
      </c>
      <c r="I9" s="37"/>
    </row>
    <row r="10" spans="1:9" s="59" customFormat="1" x14ac:dyDescent="0.25">
      <c r="A10" s="38" t="s">
        <v>52</v>
      </c>
      <c r="B10" s="37">
        <v>52199.72</v>
      </c>
      <c r="C10" s="38">
        <v>65.25</v>
      </c>
      <c r="D10" s="38">
        <v>65.25</v>
      </c>
      <c r="E10" s="38">
        <v>65.25</v>
      </c>
      <c r="F10" s="38">
        <v>65.25</v>
      </c>
      <c r="G10" s="38">
        <v>65.25</v>
      </c>
      <c r="H10" s="38">
        <v>0</v>
      </c>
      <c r="I10" s="37"/>
    </row>
    <row r="11" spans="1:9" s="59" customFormat="1" x14ac:dyDescent="0.25">
      <c r="A11" s="38" t="s">
        <v>53</v>
      </c>
      <c r="B11" s="37"/>
      <c r="C11" s="38">
        <v>65.25</v>
      </c>
      <c r="D11" s="38">
        <v>65.25</v>
      </c>
      <c r="E11" s="38">
        <v>65.25</v>
      </c>
      <c r="F11" s="38">
        <v>65.25</v>
      </c>
      <c r="G11" s="38">
        <v>65.25</v>
      </c>
      <c r="H11" s="38">
        <v>0</v>
      </c>
      <c r="I11" s="37"/>
    </row>
    <row r="12" spans="1:9" s="59" customFormat="1" x14ac:dyDescent="0.25">
      <c r="A12" s="38" t="s">
        <v>54</v>
      </c>
      <c r="B12" s="37">
        <v>250558.63</v>
      </c>
      <c r="C12" s="38">
        <v>313.2</v>
      </c>
      <c r="D12" s="38">
        <v>313.2</v>
      </c>
      <c r="E12" s="38">
        <v>313.2</v>
      </c>
      <c r="F12" s="38">
        <v>313.2</v>
      </c>
      <c r="G12" s="38">
        <v>313.2</v>
      </c>
      <c r="H12" s="38">
        <v>0</v>
      </c>
      <c r="I12" s="37"/>
    </row>
    <row r="13" spans="1:9" s="59" customFormat="1" x14ac:dyDescent="0.25">
      <c r="A13" s="38" t="s">
        <v>55</v>
      </c>
      <c r="B13" s="37"/>
      <c r="C13" s="38">
        <v>313.2</v>
      </c>
      <c r="D13" s="38">
        <v>313.19</v>
      </c>
      <c r="E13" s="38">
        <v>313.2</v>
      </c>
      <c r="F13" s="38">
        <v>313.2</v>
      </c>
      <c r="G13" s="38">
        <v>313.19</v>
      </c>
      <c r="H13" s="38">
        <v>0</v>
      </c>
      <c r="I13" s="37"/>
    </row>
    <row r="14" spans="1:9" s="59" customFormat="1" x14ac:dyDescent="0.25">
      <c r="A14" s="38" t="s">
        <v>56</v>
      </c>
      <c r="B14" s="37">
        <v>97874.47</v>
      </c>
      <c r="C14" s="38">
        <v>122.34</v>
      </c>
      <c r="D14" s="38">
        <v>122.35</v>
      </c>
      <c r="E14" s="38">
        <v>122.34</v>
      </c>
      <c r="F14" s="38">
        <v>122.34</v>
      </c>
      <c r="G14" s="38">
        <v>122.35</v>
      </c>
      <c r="H14" s="38">
        <v>0</v>
      </c>
      <c r="I14" s="37"/>
    </row>
    <row r="15" spans="1:9" s="59" customFormat="1" x14ac:dyDescent="0.25">
      <c r="A15" s="38" t="s">
        <v>57</v>
      </c>
      <c r="B15" s="37"/>
      <c r="C15" s="38">
        <v>122.34</v>
      </c>
      <c r="D15" s="38">
        <v>122.34</v>
      </c>
      <c r="E15" s="38">
        <v>122.35</v>
      </c>
      <c r="F15" s="38">
        <v>122.34</v>
      </c>
      <c r="G15" s="38">
        <v>122.34</v>
      </c>
      <c r="H15" s="38">
        <v>0</v>
      </c>
      <c r="I15" s="37"/>
    </row>
    <row r="16" spans="1:9" s="59" customFormat="1" x14ac:dyDescent="0.25">
      <c r="A16" s="38" t="s">
        <v>58</v>
      </c>
      <c r="B16" s="37">
        <v>13672.62</v>
      </c>
      <c r="C16" s="38">
        <v>17.09</v>
      </c>
      <c r="D16" s="38">
        <v>17.09</v>
      </c>
      <c r="E16" s="38">
        <v>17.09</v>
      </c>
      <c r="F16" s="38">
        <v>17.100000000000001</v>
      </c>
      <c r="G16" s="38">
        <v>17.09</v>
      </c>
      <c r="H16" s="38">
        <v>0</v>
      </c>
      <c r="I16" s="37"/>
    </row>
    <row r="17" spans="1:9" s="59" customFormat="1" x14ac:dyDescent="0.25">
      <c r="A17" s="38" t="s">
        <v>59</v>
      </c>
      <c r="B17" s="37"/>
      <c r="C17" s="38">
        <v>17.09</v>
      </c>
      <c r="D17" s="38">
        <v>17.09</v>
      </c>
      <c r="E17" s="38">
        <v>17.09</v>
      </c>
      <c r="F17" s="38">
        <v>17.09</v>
      </c>
      <c r="G17" s="38">
        <v>17.09</v>
      </c>
      <c r="H17" s="38">
        <v>0</v>
      </c>
      <c r="I17" s="37"/>
    </row>
    <row r="18" spans="1:9" s="59" customFormat="1" x14ac:dyDescent="0.25">
      <c r="A18" s="38" t="s">
        <v>60</v>
      </c>
      <c r="B18" s="37">
        <v>35946.03</v>
      </c>
      <c r="C18" s="38">
        <v>44.94</v>
      </c>
      <c r="D18" s="38">
        <v>44.93</v>
      </c>
      <c r="E18" s="38">
        <v>44.94</v>
      </c>
      <c r="F18" s="38">
        <v>44.93</v>
      </c>
      <c r="G18" s="38">
        <v>44.94</v>
      </c>
      <c r="H18" s="38">
        <v>0</v>
      </c>
      <c r="I18" s="37"/>
    </row>
    <row r="19" spans="1:9" s="59" customFormat="1" x14ac:dyDescent="0.25">
      <c r="A19" s="38" t="s">
        <v>61</v>
      </c>
      <c r="B19" s="37"/>
      <c r="C19" s="38">
        <v>44.93</v>
      </c>
      <c r="D19" s="38">
        <v>44.93</v>
      </c>
      <c r="E19" s="38">
        <v>44.93</v>
      </c>
      <c r="F19" s="38">
        <v>44.93</v>
      </c>
      <c r="G19" s="38">
        <v>44.93</v>
      </c>
      <c r="H19" s="38">
        <v>0</v>
      </c>
      <c r="I19" s="37"/>
    </row>
    <row r="20" spans="1:9" s="59" customFormat="1" x14ac:dyDescent="0.25">
      <c r="A20" s="32" t="s">
        <v>560</v>
      </c>
      <c r="B20" s="31">
        <v>126116.53</v>
      </c>
      <c r="C20" s="38"/>
      <c r="D20" s="38"/>
      <c r="E20" s="38"/>
      <c r="F20" s="38"/>
      <c r="G20" s="38"/>
      <c r="H20" s="38"/>
      <c r="I20" s="37"/>
    </row>
    <row r="21" spans="1:9" s="59" customFormat="1" x14ac:dyDescent="0.25">
      <c r="A21" s="32" t="s">
        <v>561</v>
      </c>
      <c r="B21" s="31"/>
      <c r="C21" s="38"/>
      <c r="D21" s="38"/>
      <c r="E21" s="38"/>
      <c r="F21" s="38"/>
      <c r="G21" s="38"/>
      <c r="H21" s="38"/>
      <c r="I21" s="37"/>
    </row>
    <row r="22" spans="1:9" s="59" customFormat="1" x14ac:dyDescent="0.25">
      <c r="A22" s="38" t="s">
        <v>445</v>
      </c>
      <c r="B22" s="37">
        <v>804088.33</v>
      </c>
      <c r="C22" s="38"/>
      <c r="D22" s="38"/>
      <c r="E22" s="38"/>
      <c r="F22" s="38"/>
      <c r="G22" s="38"/>
      <c r="H22" s="38"/>
      <c r="I22" s="37"/>
    </row>
    <row r="23" spans="1:9" s="59" customFormat="1" x14ac:dyDescent="0.25">
      <c r="A23" s="38" t="s">
        <v>446</v>
      </c>
      <c r="B23" s="37"/>
      <c r="C23" s="38"/>
      <c r="D23" s="38"/>
      <c r="E23" s="38"/>
      <c r="F23" s="38"/>
      <c r="G23" s="38"/>
      <c r="H23" s="38"/>
      <c r="I23" s="37"/>
    </row>
    <row r="24" spans="1:9" s="59" customFormat="1" x14ac:dyDescent="0.25">
      <c r="A24" s="38" t="s">
        <v>447</v>
      </c>
      <c r="B24" s="37">
        <v>151084.25</v>
      </c>
      <c r="C24" s="38"/>
      <c r="D24" s="38"/>
      <c r="E24" s="38"/>
      <c r="F24" s="38"/>
      <c r="G24" s="38"/>
      <c r="H24" s="38"/>
      <c r="I24" s="37"/>
    </row>
    <row r="25" spans="1:9" s="59" customFormat="1" x14ac:dyDescent="0.25">
      <c r="A25" s="38" t="s">
        <v>448</v>
      </c>
      <c r="B25" s="37"/>
      <c r="C25" s="38"/>
      <c r="D25" s="38"/>
      <c r="E25" s="38"/>
      <c r="F25" s="38"/>
      <c r="G25" s="38"/>
      <c r="H25" s="38"/>
      <c r="I25" s="37"/>
    </row>
    <row r="26" spans="1:9" s="59" customFormat="1" x14ac:dyDescent="0.25">
      <c r="A26" s="38" t="s">
        <v>449</v>
      </c>
      <c r="B26" s="37">
        <v>33867.1</v>
      </c>
      <c r="C26" s="38"/>
      <c r="D26" s="38"/>
      <c r="E26" s="38"/>
      <c r="F26" s="38"/>
      <c r="G26" s="38"/>
      <c r="H26" s="38"/>
      <c r="I26" s="37"/>
    </row>
    <row r="27" spans="1:9" s="59" customFormat="1" x14ac:dyDescent="0.25">
      <c r="A27" s="38" t="s">
        <v>450</v>
      </c>
      <c r="B27" s="37"/>
      <c r="C27" s="38"/>
      <c r="D27" s="38"/>
      <c r="E27" s="38"/>
      <c r="F27" s="38"/>
      <c r="G27" s="38"/>
      <c r="H27" s="38"/>
      <c r="I27" s="37"/>
    </row>
    <row r="28" spans="1:9" s="59" customFormat="1" x14ac:dyDescent="0.25">
      <c r="A28" s="38" t="s">
        <v>451</v>
      </c>
      <c r="B28" s="37">
        <v>160435.82</v>
      </c>
      <c r="C28" s="38"/>
      <c r="D28" s="38"/>
      <c r="E28" s="38"/>
      <c r="F28" s="38"/>
      <c r="G28" s="38"/>
      <c r="H28" s="38"/>
      <c r="I28" s="37"/>
    </row>
    <row r="29" spans="1:9" s="59" customFormat="1" x14ac:dyDescent="0.25">
      <c r="A29" s="38" t="s">
        <v>452</v>
      </c>
      <c r="B29" s="37"/>
      <c r="C29" s="38"/>
      <c r="D29" s="38"/>
      <c r="E29" s="38"/>
      <c r="F29" s="38"/>
      <c r="G29" s="38"/>
      <c r="H29" s="38"/>
      <c r="I29" s="37"/>
    </row>
    <row r="30" spans="1:9" s="59" customFormat="1" x14ac:dyDescent="0.25">
      <c r="A30" s="38" t="s">
        <v>453</v>
      </c>
      <c r="B30" s="37">
        <v>17139.849999999999</v>
      </c>
      <c r="C30" s="38"/>
      <c r="D30" s="38"/>
      <c r="E30" s="38"/>
      <c r="F30" s="38"/>
      <c r="G30" s="38"/>
      <c r="H30" s="38"/>
      <c r="I30" s="37"/>
    </row>
    <row r="31" spans="1:9" s="59" customFormat="1" x14ac:dyDescent="0.25">
      <c r="A31" s="38" t="s">
        <v>454</v>
      </c>
      <c r="B31" s="37"/>
      <c r="C31" s="38"/>
      <c r="D31" s="38"/>
      <c r="E31" s="38"/>
      <c r="F31" s="38"/>
      <c r="G31" s="38"/>
      <c r="H31" s="38"/>
      <c r="I31" s="37"/>
    </row>
    <row r="32" spans="1:9" s="59" customFormat="1" x14ac:dyDescent="0.25">
      <c r="A32" s="38" t="s">
        <v>368</v>
      </c>
      <c r="B32" s="37">
        <v>56382.22</v>
      </c>
      <c r="C32" s="38">
        <v>70.48</v>
      </c>
      <c r="D32" s="38">
        <v>70.48</v>
      </c>
      <c r="E32" s="38">
        <v>70.48</v>
      </c>
      <c r="F32" s="38">
        <v>70.48</v>
      </c>
      <c r="G32" s="38">
        <v>70.48</v>
      </c>
      <c r="H32" s="38">
        <v>0</v>
      </c>
      <c r="I32" s="37"/>
    </row>
    <row r="33" spans="1:9" s="59" customFormat="1" x14ac:dyDescent="0.25">
      <c r="A33" s="38" t="s">
        <v>369</v>
      </c>
      <c r="B33" s="37"/>
      <c r="C33" s="38">
        <v>70.48</v>
      </c>
      <c r="D33" s="38">
        <v>70.47</v>
      </c>
      <c r="E33" s="38">
        <v>70.48</v>
      </c>
      <c r="F33" s="38">
        <v>70.47</v>
      </c>
      <c r="G33" s="38">
        <v>70.48</v>
      </c>
      <c r="H33" s="38">
        <v>0</v>
      </c>
      <c r="I33" s="37"/>
    </row>
    <row r="34" spans="1:9" s="59" customFormat="1" x14ac:dyDescent="0.25">
      <c r="A34" s="38" t="s">
        <v>370</v>
      </c>
      <c r="B34" s="37">
        <v>43105.22</v>
      </c>
      <c r="C34" s="38">
        <v>53.88</v>
      </c>
      <c r="D34" s="38">
        <v>53.88</v>
      </c>
      <c r="E34" s="38">
        <v>53.88</v>
      </c>
      <c r="F34" s="38">
        <v>53.88</v>
      </c>
      <c r="G34" s="38">
        <v>53.88</v>
      </c>
      <c r="H34" s="38">
        <v>0</v>
      </c>
      <c r="I34" s="37"/>
    </row>
    <row r="35" spans="1:9" s="59" customFormat="1" x14ac:dyDescent="0.25">
      <c r="A35" s="38" t="s">
        <v>371</v>
      </c>
      <c r="B35" s="37"/>
      <c r="C35" s="38">
        <v>53.88</v>
      </c>
      <c r="D35" s="38">
        <v>53.88</v>
      </c>
      <c r="E35" s="38">
        <v>53.89</v>
      </c>
      <c r="F35" s="38">
        <v>53.88</v>
      </c>
      <c r="G35" s="38">
        <v>53.88</v>
      </c>
      <c r="H35" s="38">
        <v>0</v>
      </c>
      <c r="I35" s="37"/>
    </row>
    <row r="36" spans="1:9" s="59" customFormat="1" x14ac:dyDescent="0.25">
      <c r="A36" s="38" t="s">
        <v>372</v>
      </c>
      <c r="B36" s="37">
        <v>19574.89</v>
      </c>
      <c r="C36" s="38">
        <v>24.47</v>
      </c>
      <c r="D36" s="38">
        <v>24.46</v>
      </c>
      <c r="E36" s="38">
        <v>24.47</v>
      </c>
      <c r="F36" s="38">
        <v>24.47</v>
      </c>
      <c r="G36" s="38">
        <v>24.47</v>
      </c>
      <c r="H36" s="38">
        <v>0</v>
      </c>
      <c r="I36" s="37"/>
    </row>
    <row r="37" spans="1:9" s="59" customFormat="1" x14ac:dyDescent="0.25">
      <c r="A37" s="38" t="s">
        <v>373</v>
      </c>
      <c r="B37" s="37"/>
      <c r="C37" s="38">
        <v>24.47</v>
      </c>
      <c r="D37" s="38">
        <v>24.47</v>
      </c>
      <c r="E37" s="38">
        <v>24.47</v>
      </c>
      <c r="F37" s="38">
        <v>24.47</v>
      </c>
      <c r="G37" s="38">
        <v>24.47</v>
      </c>
      <c r="H37" s="38">
        <v>0</v>
      </c>
      <c r="I37" s="37"/>
    </row>
    <row r="38" spans="1:9" s="59" customFormat="1" x14ac:dyDescent="0.25">
      <c r="A38" s="38" t="s">
        <v>62</v>
      </c>
      <c r="B38" s="37">
        <v>184364.68</v>
      </c>
      <c r="C38" s="38">
        <v>138.65</v>
      </c>
      <c r="D38" s="38">
        <v>138.65</v>
      </c>
      <c r="E38" s="38">
        <v>138.65</v>
      </c>
      <c r="F38" s="38">
        <v>138.65</v>
      </c>
      <c r="G38" s="38">
        <v>138.66</v>
      </c>
      <c r="H38" s="38">
        <v>0</v>
      </c>
      <c r="I38" s="38"/>
    </row>
    <row r="39" spans="1:9" s="59" customFormat="1" x14ac:dyDescent="0.25">
      <c r="A39" s="38" t="s">
        <v>63</v>
      </c>
      <c r="B39" s="37"/>
      <c r="C39" s="38">
        <v>138.66</v>
      </c>
      <c r="D39" s="38">
        <v>138.66</v>
      </c>
      <c r="E39" s="38">
        <v>138.66</v>
      </c>
      <c r="F39" s="38">
        <v>138.66</v>
      </c>
      <c r="G39" s="38">
        <v>138.65</v>
      </c>
      <c r="H39" s="38">
        <v>0</v>
      </c>
      <c r="I39" s="38"/>
    </row>
    <row r="40" spans="1:9" s="59" customFormat="1" x14ac:dyDescent="0.25">
      <c r="A40" s="38" t="s">
        <v>64</v>
      </c>
      <c r="B40" s="37">
        <v>4389</v>
      </c>
      <c r="C40" s="38">
        <v>5.48</v>
      </c>
      <c r="D40" s="38">
        <v>5.48</v>
      </c>
      <c r="E40" s="38">
        <v>5.49</v>
      </c>
      <c r="F40" s="38">
        <v>5.49</v>
      </c>
      <c r="G40" s="38">
        <v>5.48</v>
      </c>
      <c r="H40" s="38">
        <v>0</v>
      </c>
      <c r="I40" s="38"/>
    </row>
    <row r="41" spans="1:9" s="59" customFormat="1" x14ac:dyDescent="0.25">
      <c r="A41" s="38" t="s">
        <v>65</v>
      </c>
      <c r="B41" s="37"/>
      <c r="C41" s="38">
        <v>5.49</v>
      </c>
      <c r="D41" s="38">
        <v>5.49</v>
      </c>
      <c r="E41" s="38">
        <v>5.48</v>
      </c>
      <c r="F41" s="38">
        <v>5.49</v>
      </c>
      <c r="G41" s="38">
        <v>5.49</v>
      </c>
      <c r="H41" s="38">
        <v>0</v>
      </c>
      <c r="I41" s="38"/>
    </row>
    <row r="42" spans="1:9" s="59" customFormat="1" x14ac:dyDescent="0.25">
      <c r="A42" s="38" t="s">
        <v>66</v>
      </c>
      <c r="B42" s="37">
        <v>89281.62</v>
      </c>
      <c r="C42" s="38">
        <v>111.6</v>
      </c>
      <c r="D42" s="38">
        <v>111.6</v>
      </c>
      <c r="E42" s="38">
        <v>111.6</v>
      </c>
      <c r="F42" s="38">
        <v>111.6</v>
      </c>
      <c r="G42" s="38">
        <v>111.61</v>
      </c>
      <c r="H42" s="38">
        <v>0</v>
      </c>
      <c r="I42" s="38"/>
    </row>
    <row r="43" spans="1:9" s="59" customFormat="1" x14ac:dyDescent="0.25">
      <c r="A43" s="38" t="s">
        <v>67</v>
      </c>
      <c r="B43" s="37"/>
      <c r="C43" s="38">
        <v>111.6</v>
      </c>
      <c r="D43" s="38">
        <v>111.61</v>
      </c>
      <c r="E43" s="38">
        <v>111.6</v>
      </c>
      <c r="F43" s="38">
        <v>111.6</v>
      </c>
      <c r="G43" s="38">
        <v>111.6</v>
      </c>
      <c r="H43" s="38">
        <v>0</v>
      </c>
      <c r="I43" s="38"/>
    </row>
    <row r="44" spans="1:9" s="59" customFormat="1" x14ac:dyDescent="0.25">
      <c r="A44" s="38" t="s">
        <v>68</v>
      </c>
      <c r="B44" s="37">
        <v>10200</v>
      </c>
      <c r="C44" s="38">
        <v>12.75</v>
      </c>
      <c r="D44" s="38">
        <v>12.75</v>
      </c>
      <c r="E44" s="38">
        <v>12.75</v>
      </c>
      <c r="F44" s="38">
        <v>12.75</v>
      </c>
      <c r="G44" s="38">
        <v>12.75</v>
      </c>
      <c r="H44" s="38">
        <v>0</v>
      </c>
      <c r="I44" s="38"/>
    </row>
    <row r="45" spans="1:9" s="59" customFormat="1" x14ac:dyDescent="0.25">
      <c r="A45" s="38" t="s">
        <v>69</v>
      </c>
      <c r="B45" s="37"/>
      <c r="C45" s="38">
        <v>12.75</v>
      </c>
      <c r="D45" s="38">
        <v>12.75</v>
      </c>
      <c r="E45" s="38">
        <v>12.75</v>
      </c>
      <c r="F45" s="38">
        <v>12.75</v>
      </c>
      <c r="G45" s="38">
        <v>12.75</v>
      </c>
      <c r="H45" s="38">
        <v>0</v>
      </c>
      <c r="I45" s="38"/>
    </row>
    <row r="46" spans="1:9" s="59" customFormat="1" x14ac:dyDescent="0.25">
      <c r="A46" s="38" t="s">
        <v>70</v>
      </c>
      <c r="B46" s="37">
        <v>265918</v>
      </c>
      <c r="C46" s="38">
        <v>332.4</v>
      </c>
      <c r="D46" s="38">
        <v>332.39</v>
      </c>
      <c r="E46" s="38">
        <v>332.4</v>
      </c>
      <c r="F46" s="38">
        <v>332.39</v>
      </c>
      <c r="G46" s="38">
        <v>332.4</v>
      </c>
      <c r="H46" s="38">
        <v>0</v>
      </c>
      <c r="I46" s="38"/>
    </row>
    <row r="47" spans="1:9" s="59" customFormat="1" x14ac:dyDescent="0.25">
      <c r="A47" s="38" t="s">
        <v>71</v>
      </c>
      <c r="B47" s="37"/>
      <c r="C47" s="38">
        <v>332.4</v>
      </c>
      <c r="D47" s="38">
        <v>332.4</v>
      </c>
      <c r="E47" s="38">
        <v>332.4</v>
      </c>
      <c r="F47" s="38">
        <v>332.4</v>
      </c>
      <c r="G47" s="38">
        <v>332.4</v>
      </c>
      <c r="H47" s="38">
        <v>0</v>
      </c>
      <c r="I47" s="38"/>
    </row>
    <row r="48" spans="1:9" s="59" customFormat="1" x14ac:dyDescent="0.25">
      <c r="A48" s="38" t="s">
        <v>72</v>
      </c>
      <c r="B48" s="37">
        <v>6954</v>
      </c>
      <c r="C48" s="38">
        <v>8.69</v>
      </c>
      <c r="D48" s="38">
        <v>8.69</v>
      </c>
      <c r="E48" s="38">
        <v>8.69</v>
      </c>
      <c r="F48" s="38">
        <v>8.69</v>
      </c>
      <c r="G48" s="38">
        <v>8.69</v>
      </c>
      <c r="H48" s="38">
        <v>0</v>
      </c>
      <c r="I48" s="38"/>
    </row>
    <row r="49" spans="1:9" s="59" customFormat="1" x14ac:dyDescent="0.25">
      <c r="A49" s="38" t="s">
        <v>73</v>
      </c>
      <c r="B49" s="37"/>
      <c r="C49" s="38">
        <v>8.6999999999999993</v>
      </c>
      <c r="D49" s="38">
        <v>8.69</v>
      </c>
      <c r="E49" s="38">
        <v>8.6999999999999993</v>
      </c>
      <c r="F49" s="38">
        <v>8.69</v>
      </c>
      <c r="G49" s="38">
        <v>8.6999999999999993</v>
      </c>
      <c r="H49" s="38">
        <v>0</v>
      </c>
      <c r="I49" s="38"/>
    </row>
    <row r="50" spans="1:9" s="59" customFormat="1" x14ac:dyDescent="0.25">
      <c r="A50" s="38" t="s">
        <v>74</v>
      </c>
      <c r="B50" s="37">
        <v>5564</v>
      </c>
      <c r="C50" s="38">
        <v>6.96</v>
      </c>
      <c r="D50" s="38">
        <v>6.96</v>
      </c>
      <c r="E50" s="38">
        <v>6.96</v>
      </c>
      <c r="F50" s="38">
        <v>6.96</v>
      </c>
      <c r="G50" s="38">
        <v>6.96</v>
      </c>
      <c r="H50" s="38">
        <v>0</v>
      </c>
      <c r="I50" s="38"/>
    </row>
    <row r="51" spans="1:9" s="59" customFormat="1" x14ac:dyDescent="0.25">
      <c r="A51" s="38" t="s">
        <v>75</v>
      </c>
      <c r="B51" s="37"/>
      <c r="C51" s="38">
        <v>6.95</v>
      </c>
      <c r="D51" s="38">
        <v>6.95</v>
      </c>
      <c r="E51" s="38">
        <v>6.95</v>
      </c>
      <c r="F51" s="38">
        <v>6.95</v>
      </c>
      <c r="G51" s="38">
        <v>6.95</v>
      </c>
      <c r="H51" s="38">
        <v>0</v>
      </c>
      <c r="I51" s="38"/>
    </row>
    <row r="52" spans="1:9" s="59" customFormat="1" x14ac:dyDescent="0.25">
      <c r="A52" s="38" t="s">
        <v>76</v>
      </c>
      <c r="B52" s="37">
        <v>292885</v>
      </c>
      <c r="C52" s="38">
        <v>366.1</v>
      </c>
      <c r="D52" s="38">
        <v>366.1</v>
      </c>
      <c r="E52" s="38">
        <v>366.11</v>
      </c>
      <c r="F52" s="38">
        <v>366.11</v>
      </c>
      <c r="G52" s="38">
        <v>366.1</v>
      </c>
      <c r="H52" s="38">
        <v>0</v>
      </c>
      <c r="I52" s="38"/>
    </row>
    <row r="53" spans="1:9" s="59" customFormat="1" x14ac:dyDescent="0.25">
      <c r="A53" s="38" t="s">
        <v>77</v>
      </c>
      <c r="B53" s="37"/>
      <c r="C53" s="38">
        <v>366.11</v>
      </c>
      <c r="D53" s="38">
        <v>366.11</v>
      </c>
      <c r="E53" s="38">
        <v>366.1</v>
      </c>
      <c r="F53" s="38">
        <v>366.11</v>
      </c>
      <c r="G53" s="38">
        <v>366.11</v>
      </c>
      <c r="H53" s="38">
        <v>0</v>
      </c>
      <c r="I53" s="38"/>
    </row>
    <row r="54" spans="1:9" s="59" customFormat="1" x14ac:dyDescent="0.25">
      <c r="A54" s="38" t="s">
        <v>78</v>
      </c>
      <c r="B54" s="37">
        <v>34327.300000000003</v>
      </c>
      <c r="C54" s="38">
        <v>42.91</v>
      </c>
      <c r="D54" s="38">
        <v>42.91</v>
      </c>
      <c r="E54" s="38">
        <v>42.91</v>
      </c>
      <c r="F54" s="38">
        <v>42.91</v>
      </c>
      <c r="G54" s="38">
        <v>42.9</v>
      </c>
      <c r="H54" s="38">
        <v>0</v>
      </c>
      <c r="I54" s="37"/>
    </row>
    <row r="55" spans="1:9" s="59" customFormat="1" x14ac:dyDescent="0.25">
      <c r="A55" s="38" t="s">
        <v>79</v>
      </c>
      <c r="B55" s="37"/>
      <c r="C55" s="38">
        <v>42.91</v>
      </c>
      <c r="D55" s="38">
        <v>42.91</v>
      </c>
      <c r="E55" s="38">
        <v>42.91</v>
      </c>
      <c r="F55" s="38">
        <v>42.91</v>
      </c>
      <c r="G55" s="38">
        <v>42.91</v>
      </c>
      <c r="H55" s="38">
        <v>0</v>
      </c>
      <c r="I55" s="37"/>
    </row>
    <row r="56" spans="1:9" s="59" customFormat="1" x14ac:dyDescent="0.25">
      <c r="A56" s="38" t="s">
        <v>80</v>
      </c>
      <c r="B56" s="37">
        <v>283050.28000000003</v>
      </c>
      <c r="C56" s="38">
        <v>353.82</v>
      </c>
      <c r="D56" s="38">
        <v>353.81</v>
      </c>
      <c r="E56" s="38">
        <v>353.82</v>
      </c>
      <c r="F56" s="38">
        <v>353.81</v>
      </c>
      <c r="G56" s="38">
        <v>353.81</v>
      </c>
      <c r="H56" s="38">
        <v>0</v>
      </c>
      <c r="I56" s="38"/>
    </row>
    <row r="57" spans="1:9" s="59" customFormat="1" x14ac:dyDescent="0.25">
      <c r="A57" s="38" t="s">
        <v>81</v>
      </c>
      <c r="B57" s="37"/>
      <c r="C57" s="38">
        <v>353.81</v>
      </c>
      <c r="D57" s="38">
        <v>353.81</v>
      </c>
      <c r="E57" s="38">
        <v>353.81</v>
      </c>
      <c r="F57" s="38">
        <v>353.82</v>
      </c>
      <c r="G57" s="38">
        <v>353.81</v>
      </c>
      <c r="H57" s="38">
        <v>0</v>
      </c>
      <c r="I57" s="38"/>
    </row>
    <row r="58" spans="1:9" s="59" customFormat="1" x14ac:dyDescent="0.25">
      <c r="A58" s="38" t="s">
        <v>82</v>
      </c>
      <c r="B58" s="37">
        <v>2772</v>
      </c>
      <c r="C58" s="38">
        <v>3.47</v>
      </c>
      <c r="D58" s="38">
        <v>3.47</v>
      </c>
      <c r="E58" s="38">
        <v>3.47</v>
      </c>
      <c r="F58" s="38">
        <v>3.47</v>
      </c>
      <c r="G58" s="38">
        <v>3.47</v>
      </c>
      <c r="H58" s="38">
        <v>0</v>
      </c>
      <c r="I58" s="38"/>
    </row>
    <row r="59" spans="1:9" s="59" customFormat="1" x14ac:dyDescent="0.25">
      <c r="A59" s="38" t="s">
        <v>83</v>
      </c>
      <c r="B59" s="37"/>
      <c r="C59" s="38">
        <v>3.46</v>
      </c>
      <c r="D59" s="38">
        <v>3.46</v>
      </c>
      <c r="E59" s="38">
        <v>3.46</v>
      </c>
      <c r="F59" s="38">
        <v>3.46</v>
      </c>
      <c r="G59" s="38">
        <v>3.46</v>
      </c>
      <c r="H59" s="38">
        <v>0</v>
      </c>
      <c r="I59" s="38"/>
    </row>
    <row r="60" spans="1:9" s="59" customFormat="1" x14ac:dyDescent="0.25">
      <c r="A60" s="38" t="s">
        <v>84</v>
      </c>
      <c r="B60" s="37">
        <v>43300</v>
      </c>
      <c r="C60" s="38">
        <v>54.13</v>
      </c>
      <c r="D60" s="38">
        <v>54.13</v>
      </c>
      <c r="E60" s="38">
        <v>54.13</v>
      </c>
      <c r="F60" s="38">
        <v>54.13</v>
      </c>
      <c r="G60" s="38">
        <v>54.13</v>
      </c>
      <c r="H60" s="38">
        <v>0</v>
      </c>
      <c r="I60" s="38"/>
    </row>
    <row r="61" spans="1:9" s="59" customFormat="1" x14ac:dyDescent="0.25">
      <c r="A61" s="38" t="s">
        <v>85</v>
      </c>
      <c r="B61" s="37"/>
      <c r="C61" s="38">
        <v>54.12</v>
      </c>
      <c r="D61" s="38">
        <v>54.12</v>
      </c>
      <c r="E61" s="38">
        <v>54.12</v>
      </c>
      <c r="F61" s="38">
        <v>54.12</v>
      </c>
      <c r="G61" s="38">
        <v>54.12</v>
      </c>
      <c r="H61" s="38">
        <v>0</v>
      </c>
      <c r="I61" s="38"/>
    </row>
    <row r="62" spans="1:9" s="59" customFormat="1" x14ac:dyDescent="0.25">
      <c r="A62" s="38" t="s">
        <v>455</v>
      </c>
      <c r="B62" s="37">
        <v>74250.63</v>
      </c>
      <c r="C62" s="38"/>
      <c r="D62" s="38"/>
      <c r="E62" s="38"/>
      <c r="F62" s="38"/>
      <c r="G62" s="38"/>
      <c r="H62" s="38"/>
      <c r="I62" s="38"/>
    </row>
    <row r="63" spans="1:9" s="59" customFormat="1" x14ac:dyDescent="0.25">
      <c r="A63" s="38" t="s">
        <v>456</v>
      </c>
      <c r="B63" s="37"/>
      <c r="C63" s="38"/>
      <c r="D63" s="38"/>
      <c r="E63" s="38"/>
      <c r="F63" s="38"/>
      <c r="G63" s="38"/>
      <c r="H63" s="38"/>
      <c r="I63" s="38"/>
    </row>
    <row r="64" spans="1:9" s="59" customFormat="1" x14ac:dyDescent="0.25">
      <c r="A64" s="38" t="s">
        <v>374</v>
      </c>
      <c r="B64" s="37">
        <v>14280</v>
      </c>
      <c r="C64" s="38">
        <v>23.8</v>
      </c>
      <c r="D64" s="38">
        <v>23.8</v>
      </c>
      <c r="E64" s="38">
        <v>23.8</v>
      </c>
      <c r="F64" s="38">
        <v>23.8</v>
      </c>
      <c r="G64" s="38">
        <v>23.8</v>
      </c>
      <c r="H64" s="38">
        <v>0</v>
      </c>
      <c r="I64" s="37"/>
    </row>
    <row r="65" spans="1:9" s="59" customFormat="1" x14ac:dyDescent="0.25">
      <c r="A65" s="38" t="s">
        <v>375</v>
      </c>
      <c r="B65" s="37"/>
      <c r="C65" s="38">
        <v>23.8</v>
      </c>
      <c r="D65" s="38">
        <v>23.8</v>
      </c>
      <c r="E65" s="38">
        <v>23.8</v>
      </c>
      <c r="F65" s="38">
        <v>23.8</v>
      </c>
      <c r="G65" s="38">
        <v>23.8</v>
      </c>
      <c r="H65" s="38">
        <v>0</v>
      </c>
      <c r="I65" s="38"/>
    </row>
    <row r="66" spans="1:9" s="59" customFormat="1" x14ac:dyDescent="0.25">
      <c r="A66" s="38" t="s">
        <v>376</v>
      </c>
      <c r="B66" s="37">
        <v>13439</v>
      </c>
      <c r="C66" s="38">
        <v>22.4</v>
      </c>
      <c r="D66" s="38">
        <v>22.4</v>
      </c>
      <c r="E66" s="38">
        <v>22.4</v>
      </c>
      <c r="F66" s="38">
        <v>22.4</v>
      </c>
      <c r="G66" s="38">
        <v>22.4</v>
      </c>
      <c r="H66" s="38">
        <v>0</v>
      </c>
      <c r="I66" s="37"/>
    </row>
    <row r="67" spans="1:9" s="59" customFormat="1" x14ac:dyDescent="0.25">
      <c r="A67" s="38" t="s">
        <v>377</v>
      </c>
      <c r="B67" s="37"/>
      <c r="C67" s="38">
        <v>22.4</v>
      </c>
      <c r="D67" s="38">
        <v>22.39</v>
      </c>
      <c r="E67" s="38">
        <v>22.4</v>
      </c>
      <c r="F67" s="38">
        <v>22.4</v>
      </c>
      <c r="G67" s="38">
        <v>22.39</v>
      </c>
      <c r="H67" s="38">
        <v>0</v>
      </c>
      <c r="I67" s="38"/>
    </row>
    <row r="68" spans="1:9" s="59" customFormat="1" x14ac:dyDescent="0.25">
      <c r="A68" s="38" t="s">
        <v>378</v>
      </c>
      <c r="B68" s="37">
        <v>4984</v>
      </c>
      <c r="C68" s="38">
        <v>20.77</v>
      </c>
      <c r="D68" s="38">
        <v>20.77</v>
      </c>
      <c r="E68" s="38">
        <v>20.76</v>
      </c>
      <c r="F68" s="38">
        <v>20.77</v>
      </c>
      <c r="G68" s="38">
        <v>20.77</v>
      </c>
      <c r="H68" s="38">
        <v>0</v>
      </c>
      <c r="I68" s="37"/>
    </row>
    <row r="69" spans="1:9" s="59" customFormat="1" x14ac:dyDescent="0.25">
      <c r="A69" s="38" t="s">
        <v>379</v>
      </c>
      <c r="B69" s="37"/>
      <c r="C69" s="38">
        <v>20.76</v>
      </c>
      <c r="D69" s="38">
        <v>20.77</v>
      </c>
      <c r="E69" s="38">
        <v>20.77</v>
      </c>
      <c r="F69" s="38">
        <v>20.76</v>
      </c>
      <c r="G69" s="38">
        <v>20.77</v>
      </c>
      <c r="H69" s="38">
        <v>0</v>
      </c>
      <c r="I69" s="38"/>
    </row>
    <row r="70" spans="1:9" s="59" customFormat="1" x14ac:dyDescent="0.25">
      <c r="A70" s="38" t="s">
        <v>380</v>
      </c>
      <c r="B70" s="37">
        <v>9843</v>
      </c>
      <c r="C70" s="38">
        <v>41.01</v>
      </c>
      <c r="D70" s="38">
        <v>41.01</v>
      </c>
      <c r="E70" s="38">
        <v>41.01</v>
      </c>
      <c r="F70" s="38">
        <v>41.01</v>
      </c>
      <c r="G70" s="38">
        <v>41.01</v>
      </c>
      <c r="H70" s="38">
        <v>0</v>
      </c>
      <c r="I70" s="37"/>
    </row>
    <row r="71" spans="1:9" s="59" customFormat="1" x14ac:dyDescent="0.25">
      <c r="A71" s="38" t="s">
        <v>381</v>
      </c>
      <c r="B71" s="37"/>
      <c r="C71" s="38">
        <v>41.02</v>
      </c>
      <c r="D71" s="38">
        <v>41.01</v>
      </c>
      <c r="E71" s="38">
        <v>41.02</v>
      </c>
      <c r="F71" s="38">
        <v>41.01</v>
      </c>
      <c r="G71" s="38">
        <v>41.02</v>
      </c>
      <c r="H71" s="38">
        <v>0</v>
      </c>
      <c r="I71" s="38"/>
    </row>
    <row r="72" spans="1:9" s="59" customFormat="1" x14ac:dyDescent="0.25">
      <c r="A72" s="38" t="s">
        <v>382</v>
      </c>
      <c r="B72" s="37">
        <v>37571.78</v>
      </c>
      <c r="C72" s="38">
        <v>46.97</v>
      </c>
      <c r="D72" s="38">
        <v>46.97</v>
      </c>
      <c r="E72" s="38">
        <v>46.96</v>
      </c>
      <c r="F72" s="38">
        <v>46.96</v>
      </c>
      <c r="G72" s="38">
        <v>46.96</v>
      </c>
      <c r="H72" s="38">
        <v>0</v>
      </c>
      <c r="I72" s="37"/>
    </row>
    <row r="73" spans="1:9" s="59" customFormat="1" x14ac:dyDescent="0.25">
      <c r="A73" s="38" t="s">
        <v>383</v>
      </c>
      <c r="B73" s="37"/>
      <c r="C73" s="38">
        <v>46.96</v>
      </c>
      <c r="D73" s="38">
        <v>46.96</v>
      </c>
      <c r="E73" s="38">
        <v>46.97</v>
      </c>
      <c r="F73" s="38">
        <v>46.97</v>
      </c>
      <c r="G73" s="38">
        <v>46.97</v>
      </c>
      <c r="H73" s="38">
        <v>0</v>
      </c>
      <c r="I73" s="38"/>
    </row>
    <row r="74" spans="1:9" s="59" customFormat="1" x14ac:dyDescent="0.25">
      <c r="A74" s="38" t="s">
        <v>384</v>
      </c>
      <c r="B74" s="37">
        <v>11757</v>
      </c>
      <c r="C74" s="38">
        <v>19.600000000000001</v>
      </c>
      <c r="D74" s="38">
        <v>19.600000000000001</v>
      </c>
      <c r="E74" s="38">
        <v>19.600000000000001</v>
      </c>
      <c r="F74" s="38">
        <v>19.600000000000001</v>
      </c>
      <c r="G74" s="38">
        <v>19.600000000000001</v>
      </c>
      <c r="H74" s="38">
        <v>0</v>
      </c>
      <c r="I74" s="37"/>
    </row>
    <row r="75" spans="1:9" s="59" customFormat="1" x14ac:dyDescent="0.25">
      <c r="A75" s="38" t="s">
        <v>385</v>
      </c>
      <c r="B75" s="37"/>
      <c r="C75" s="38">
        <v>19.59</v>
      </c>
      <c r="D75" s="38">
        <v>19.59</v>
      </c>
      <c r="E75" s="38">
        <v>19.59</v>
      </c>
      <c r="F75" s="38">
        <v>19.59</v>
      </c>
      <c r="G75" s="38">
        <v>19.59</v>
      </c>
      <c r="H75" s="38">
        <v>0</v>
      </c>
      <c r="I75" s="38"/>
    </row>
    <row r="76" spans="1:9" s="59" customFormat="1" x14ac:dyDescent="0.25">
      <c r="A76" s="38" t="s">
        <v>86</v>
      </c>
      <c r="B76" s="37">
        <v>151810.13</v>
      </c>
      <c r="C76" s="38">
        <v>569.28</v>
      </c>
      <c r="D76" s="38">
        <v>569.29</v>
      </c>
      <c r="E76" s="38">
        <v>569.29</v>
      </c>
      <c r="F76" s="38">
        <v>569.29</v>
      </c>
      <c r="G76" s="38">
        <v>569.29</v>
      </c>
      <c r="H76" s="38">
        <v>0</v>
      </c>
      <c r="I76" s="38"/>
    </row>
    <row r="77" spans="1:9" s="59" customFormat="1" x14ac:dyDescent="0.25">
      <c r="A77" s="38" t="s">
        <v>87</v>
      </c>
      <c r="B77" s="37"/>
      <c r="C77" s="38">
        <v>569.29</v>
      </c>
      <c r="D77" s="38">
        <v>569.29</v>
      </c>
      <c r="E77" s="38">
        <v>569.28</v>
      </c>
      <c r="F77" s="38">
        <v>569.29</v>
      </c>
      <c r="G77" s="38">
        <v>569.29</v>
      </c>
      <c r="H77" s="38">
        <v>0</v>
      </c>
      <c r="I77" s="38"/>
    </row>
    <row r="78" spans="1:9" s="59" customFormat="1" x14ac:dyDescent="0.25">
      <c r="A78" s="38" t="s">
        <v>88</v>
      </c>
      <c r="B78" s="37">
        <v>126985</v>
      </c>
      <c r="C78" s="38">
        <v>158.72999999999999</v>
      </c>
      <c r="D78" s="38">
        <v>158.72999999999999</v>
      </c>
      <c r="E78" s="38">
        <v>158.72999999999999</v>
      </c>
      <c r="F78" s="38">
        <v>158.72999999999999</v>
      </c>
      <c r="G78" s="38">
        <v>158.72999999999999</v>
      </c>
      <c r="H78" s="38">
        <v>0</v>
      </c>
      <c r="I78" s="38"/>
    </row>
    <row r="79" spans="1:9" s="59" customFormat="1" x14ac:dyDescent="0.25">
      <c r="A79" s="38" t="s">
        <v>89</v>
      </c>
      <c r="B79" s="37"/>
      <c r="C79" s="38">
        <v>158.72999999999999</v>
      </c>
      <c r="D79" s="38">
        <v>158.72999999999999</v>
      </c>
      <c r="E79" s="38">
        <v>158.72999999999999</v>
      </c>
      <c r="F79" s="38">
        <v>158.74</v>
      </c>
      <c r="G79" s="38">
        <v>158.72999999999999</v>
      </c>
      <c r="H79" s="38">
        <v>0</v>
      </c>
      <c r="I79" s="38"/>
    </row>
    <row r="80" spans="1:9" s="59" customFormat="1" x14ac:dyDescent="0.25">
      <c r="A80" s="38" t="s">
        <v>90</v>
      </c>
      <c r="B80" s="37">
        <v>2204</v>
      </c>
      <c r="C80" s="38">
        <v>2.76</v>
      </c>
      <c r="D80" s="38">
        <v>2.76</v>
      </c>
      <c r="E80" s="38">
        <v>2.76</v>
      </c>
      <c r="F80" s="38">
        <v>2.76</v>
      </c>
      <c r="G80" s="38">
        <v>2.76</v>
      </c>
      <c r="H80" s="38">
        <v>0</v>
      </c>
      <c r="I80" s="38"/>
    </row>
    <row r="81" spans="1:9" s="59" customFormat="1" x14ac:dyDescent="0.25">
      <c r="A81" s="38" t="s">
        <v>91</v>
      </c>
      <c r="B81" s="37"/>
      <c r="C81" s="38">
        <v>2.75</v>
      </c>
      <c r="D81" s="38">
        <v>2.75</v>
      </c>
      <c r="E81" s="38">
        <v>2.75</v>
      </c>
      <c r="F81" s="38">
        <v>2.75</v>
      </c>
      <c r="G81" s="38">
        <v>2.75</v>
      </c>
      <c r="H81" s="38">
        <v>0</v>
      </c>
      <c r="I81" s="38"/>
    </row>
    <row r="82" spans="1:9" s="59" customFormat="1" x14ac:dyDescent="0.25">
      <c r="A82" s="38" t="s">
        <v>92</v>
      </c>
      <c r="B82" s="37">
        <v>41874</v>
      </c>
      <c r="C82" s="38">
        <v>52.34</v>
      </c>
      <c r="D82" s="38">
        <v>52.34</v>
      </c>
      <c r="E82" s="38">
        <v>52.34</v>
      </c>
      <c r="F82" s="38">
        <v>52.34</v>
      </c>
      <c r="G82" s="38">
        <v>52.34</v>
      </c>
      <c r="H82" s="38">
        <v>0</v>
      </c>
      <c r="I82" s="38"/>
    </row>
    <row r="83" spans="1:9" s="59" customFormat="1" x14ac:dyDescent="0.25">
      <c r="A83" s="38" t="s">
        <v>93</v>
      </c>
      <c r="B83" s="37"/>
      <c r="C83" s="38">
        <v>52.35</v>
      </c>
      <c r="D83" s="38">
        <v>52.34</v>
      </c>
      <c r="E83" s="38">
        <v>52.35</v>
      </c>
      <c r="F83" s="38">
        <v>52.34</v>
      </c>
      <c r="G83" s="38">
        <v>52.35</v>
      </c>
      <c r="H83" s="38">
        <v>0</v>
      </c>
      <c r="I83" s="38"/>
    </row>
    <row r="84" spans="1:9" s="59" customFormat="1" x14ac:dyDescent="0.25">
      <c r="A84" s="38" t="s">
        <v>94</v>
      </c>
      <c r="B84" s="37">
        <v>5723</v>
      </c>
      <c r="C84" s="38">
        <v>7.15</v>
      </c>
      <c r="D84" s="38">
        <v>7.16</v>
      </c>
      <c r="E84" s="38">
        <v>7.15</v>
      </c>
      <c r="F84" s="38">
        <v>7.15</v>
      </c>
      <c r="G84" s="38">
        <v>7.15</v>
      </c>
      <c r="H84" s="38">
        <v>0</v>
      </c>
      <c r="I84" s="38"/>
    </row>
    <row r="85" spans="1:9" s="59" customFormat="1" x14ac:dyDescent="0.25">
      <c r="A85" s="38" t="s">
        <v>95</v>
      </c>
      <c r="B85" s="37"/>
      <c r="C85" s="38">
        <v>7.15</v>
      </c>
      <c r="D85" s="38">
        <v>7.15</v>
      </c>
      <c r="E85" s="38">
        <v>7.16</v>
      </c>
      <c r="F85" s="38">
        <v>7.16</v>
      </c>
      <c r="G85" s="38">
        <v>7.15</v>
      </c>
      <c r="H85" s="38">
        <v>0</v>
      </c>
      <c r="I85" s="38"/>
    </row>
    <row r="86" spans="1:9" s="59" customFormat="1" x14ac:dyDescent="0.25">
      <c r="A86" s="38" t="s">
        <v>96</v>
      </c>
      <c r="B86" s="37">
        <v>4600</v>
      </c>
      <c r="C86" s="38">
        <v>5.75</v>
      </c>
      <c r="D86" s="38">
        <v>5.75</v>
      </c>
      <c r="E86" s="38">
        <v>5.75</v>
      </c>
      <c r="F86" s="38">
        <v>5.75</v>
      </c>
      <c r="G86" s="38">
        <v>5.75</v>
      </c>
      <c r="H86" s="38">
        <v>0</v>
      </c>
      <c r="I86" s="38"/>
    </row>
    <row r="87" spans="1:9" s="59" customFormat="1" x14ac:dyDescent="0.25">
      <c r="A87" s="38" t="s">
        <v>97</v>
      </c>
      <c r="B87" s="37"/>
      <c r="C87" s="38">
        <v>5.75</v>
      </c>
      <c r="D87" s="38">
        <v>5.75</v>
      </c>
      <c r="E87" s="38">
        <v>5.75</v>
      </c>
      <c r="F87" s="38">
        <v>5.75</v>
      </c>
      <c r="G87" s="38">
        <v>5.75</v>
      </c>
      <c r="H87" s="38">
        <v>0</v>
      </c>
      <c r="I87" s="38"/>
    </row>
    <row r="88" spans="1:9" s="59" customFormat="1" x14ac:dyDescent="0.25">
      <c r="A88" s="38" t="s">
        <v>386</v>
      </c>
      <c r="B88" s="37">
        <v>3438</v>
      </c>
      <c r="C88" s="38">
        <v>14.33</v>
      </c>
      <c r="D88" s="38">
        <v>14.33</v>
      </c>
      <c r="E88" s="38">
        <v>14.33</v>
      </c>
      <c r="F88" s="38">
        <v>14.33</v>
      </c>
      <c r="G88" s="38">
        <v>14.33</v>
      </c>
      <c r="H88" s="38">
        <v>0</v>
      </c>
      <c r="I88" s="37"/>
    </row>
    <row r="89" spans="1:9" s="59" customFormat="1" x14ac:dyDescent="0.25">
      <c r="A89" s="38" t="s">
        <v>387</v>
      </c>
      <c r="B89" s="37"/>
      <c r="C89" s="38">
        <v>14.32</v>
      </c>
      <c r="D89" s="38">
        <v>14.32</v>
      </c>
      <c r="E89" s="38">
        <v>14.32</v>
      </c>
      <c r="F89" s="38">
        <v>14.32</v>
      </c>
      <c r="G89" s="38">
        <v>14.32</v>
      </c>
      <c r="H89" s="38">
        <v>0</v>
      </c>
      <c r="I89" s="38"/>
    </row>
    <row r="90" spans="1:9" s="59" customFormat="1" x14ac:dyDescent="0.25">
      <c r="A90" s="38" t="s">
        <v>98</v>
      </c>
      <c r="B90" s="37">
        <v>85000</v>
      </c>
      <c r="C90" s="38">
        <v>106.25</v>
      </c>
      <c r="D90" s="38">
        <v>106.25</v>
      </c>
      <c r="E90" s="38">
        <v>106.25</v>
      </c>
      <c r="F90" s="38">
        <v>106.25</v>
      </c>
      <c r="G90" s="38">
        <v>106.25</v>
      </c>
      <c r="H90" s="38">
        <v>0</v>
      </c>
      <c r="I90" s="38"/>
    </row>
    <row r="91" spans="1:9" s="59" customFormat="1" x14ac:dyDescent="0.25">
      <c r="A91" s="38" t="s">
        <v>99</v>
      </c>
      <c r="B91" s="37"/>
      <c r="C91" s="38">
        <v>106.25</v>
      </c>
      <c r="D91" s="38">
        <v>106.25</v>
      </c>
      <c r="E91" s="38">
        <v>106.25</v>
      </c>
      <c r="F91" s="38">
        <v>106.25</v>
      </c>
      <c r="G91" s="38">
        <v>106.25</v>
      </c>
      <c r="H91" s="38">
        <v>0</v>
      </c>
      <c r="I91" s="38"/>
    </row>
    <row r="92" spans="1:9" s="59" customFormat="1" x14ac:dyDescent="0.25">
      <c r="A92" s="38" t="s">
        <v>100</v>
      </c>
      <c r="B92" s="37">
        <v>290123.18</v>
      </c>
      <c r="C92" s="38">
        <v>362.65</v>
      </c>
      <c r="D92" s="38">
        <v>362.66</v>
      </c>
      <c r="E92" s="38">
        <v>362.66</v>
      </c>
      <c r="F92" s="38">
        <v>362.65</v>
      </c>
      <c r="G92" s="38">
        <v>362.65</v>
      </c>
      <c r="H92" s="38">
        <v>0</v>
      </c>
      <c r="I92" s="38"/>
    </row>
    <row r="93" spans="1:9" s="59" customFormat="1" x14ac:dyDescent="0.25">
      <c r="A93" s="38" t="s">
        <v>101</v>
      </c>
      <c r="B93" s="37"/>
      <c r="C93" s="38">
        <v>362.65</v>
      </c>
      <c r="D93" s="38">
        <v>362.65</v>
      </c>
      <c r="E93" s="38">
        <v>362.65</v>
      </c>
      <c r="F93" s="38">
        <v>362.66</v>
      </c>
      <c r="G93" s="38">
        <v>362.66</v>
      </c>
      <c r="H93" s="38">
        <v>0</v>
      </c>
      <c r="I93" s="38"/>
    </row>
    <row r="94" spans="1:9" s="59" customFormat="1" x14ac:dyDescent="0.25">
      <c r="A94" s="38" t="s">
        <v>102</v>
      </c>
      <c r="B94" s="37">
        <v>35000</v>
      </c>
      <c r="C94" s="38">
        <v>43.75</v>
      </c>
      <c r="D94" s="38">
        <v>43.75</v>
      </c>
      <c r="E94" s="38">
        <v>43.75</v>
      </c>
      <c r="F94" s="38">
        <v>43.75</v>
      </c>
      <c r="G94" s="38">
        <v>43.75</v>
      </c>
      <c r="H94" s="38">
        <v>0</v>
      </c>
      <c r="I94" s="38"/>
    </row>
    <row r="95" spans="1:9" s="59" customFormat="1" x14ac:dyDescent="0.25">
      <c r="A95" s="38" t="s">
        <v>103</v>
      </c>
      <c r="B95" s="37"/>
      <c r="C95" s="38">
        <v>43.75</v>
      </c>
      <c r="D95" s="38">
        <v>43.75</v>
      </c>
      <c r="E95" s="38">
        <v>43.75</v>
      </c>
      <c r="F95" s="38">
        <v>43.75</v>
      </c>
      <c r="G95" s="38">
        <v>43.75</v>
      </c>
      <c r="H95" s="38">
        <v>0</v>
      </c>
      <c r="I95" s="38"/>
    </row>
    <row r="96" spans="1:9" s="59" customFormat="1" x14ac:dyDescent="0.25">
      <c r="A96" s="38" t="s">
        <v>104</v>
      </c>
      <c r="B96" s="37">
        <v>6378</v>
      </c>
      <c r="C96" s="38">
        <v>7.97</v>
      </c>
      <c r="D96" s="38">
        <v>7.97</v>
      </c>
      <c r="E96" s="38">
        <v>7.97</v>
      </c>
      <c r="F96" s="38">
        <v>7.97</v>
      </c>
      <c r="G96" s="38">
        <v>7.97</v>
      </c>
      <c r="H96" s="38">
        <v>0</v>
      </c>
      <c r="I96" s="38"/>
    </row>
    <row r="97" spans="1:9" s="59" customFormat="1" x14ac:dyDescent="0.25">
      <c r="A97" s="38" t="s">
        <v>105</v>
      </c>
      <c r="B97" s="37"/>
      <c r="C97" s="38">
        <v>7.98</v>
      </c>
      <c r="D97" s="38">
        <v>7.97</v>
      </c>
      <c r="E97" s="38">
        <v>7.98</v>
      </c>
      <c r="F97" s="38">
        <v>7.97</v>
      </c>
      <c r="G97" s="38">
        <v>7.98</v>
      </c>
      <c r="H97" s="38">
        <v>0</v>
      </c>
      <c r="I97" s="38"/>
    </row>
    <row r="98" spans="1:9" s="59" customFormat="1" x14ac:dyDescent="0.25">
      <c r="A98" s="38" t="s">
        <v>106</v>
      </c>
      <c r="B98" s="37">
        <v>5800</v>
      </c>
      <c r="C98" s="38">
        <v>7.25</v>
      </c>
      <c r="D98" s="38">
        <v>7.25</v>
      </c>
      <c r="E98" s="38">
        <v>7.25</v>
      </c>
      <c r="F98" s="38">
        <v>7.25</v>
      </c>
      <c r="G98" s="38">
        <v>7.25</v>
      </c>
      <c r="H98" s="38">
        <v>0</v>
      </c>
      <c r="I98" s="38"/>
    </row>
    <row r="99" spans="1:9" s="59" customFormat="1" x14ac:dyDescent="0.25">
      <c r="A99" s="38" t="s">
        <v>107</v>
      </c>
      <c r="B99" s="37"/>
      <c r="C99" s="38">
        <v>7.25</v>
      </c>
      <c r="D99" s="38">
        <v>7.25</v>
      </c>
      <c r="E99" s="38">
        <v>7.25</v>
      </c>
      <c r="F99" s="38">
        <v>7.25</v>
      </c>
      <c r="G99" s="38">
        <v>7.25</v>
      </c>
      <c r="H99" s="38">
        <v>0</v>
      </c>
      <c r="I99" s="38"/>
    </row>
    <row r="100" spans="1:9" s="59" customFormat="1" x14ac:dyDescent="0.25">
      <c r="A100" s="38" t="s">
        <v>388</v>
      </c>
      <c r="B100" s="37">
        <v>15900</v>
      </c>
      <c r="C100" s="38">
        <v>66.25</v>
      </c>
      <c r="D100" s="38">
        <v>66.25</v>
      </c>
      <c r="E100" s="38">
        <v>66.25</v>
      </c>
      <c r="F100" s="38">
        <v>66.25</v>
      </c>
      <c r="G100" s="38">
        <v>66.25</v>
      </c>
      <c r="H100" s="38">
        <v>0</v>
      </c>
      <c r="I100" s="37"/>
    </row>
    <row r="101" spans="1:9" s="59" customFormat="1" x14ac:dyDescent="0.25">
      <c r="A101" s="38" t="s">
        <v>389</v>
      </c>
      <c r="B101" s="37"/>
      <c r="C101" s="38">
        <v>66.25</v>
      </c>
      <c r="D101" s="38">
        <v>66.25</v>
      </c>
      <c r="E101" s="38">
        <v>66.25</v>
      </c>
      <c r="F101" s="38">
        <v>66.25</v>
      </c>
      <c r="G101" s="38">
        <v>66.25</v>
      </c>
      <c r="H101" s="38">
        <v>0</v>
      </c>
      <c r="I101" s="38"/>
    </row>
    <row r="102" spans="1:9" s="59" customFormat="1" x14ac:dyDescent="0.25">
      <c r="A102" s="38" t="s">
        <v>390</v>
      </c>
      <c r="B102" s="37">
        <v>24512</v>
      </c>
      <c r="C102" s="38">
        <v>102.13</v>
      </c>
      <c r="D102" s="38">
        <v>102.13</v>
      </c>
      <c r="E102" s="38">
        <v>102.14</v>
      </c>
      <c r="F102" s="38">
        <v>102.13</v>
      </c>
      <c r="G102" s="38">
        <v>102.13</v>
      </c>
      <c r="H102" s="38">
        <v>0</v>
      </c>
      <c r="I102" s="37"/>
    </row>
    <row r="103" spans="1:9" s="59" customFormat="1" x14ac:dyDescent="0.25">
      <c r="A103" s="38" t="s">
        <v>391</v>
      </c>
      <c r="B103" s="37"/>
      <c r="C103" s="38">
        <v>102.14</v>
      </c>
      <c r="D103" s="38">
        <v>102.13</v>
      </c>
      <c r="E103" s="38">
        <v>102.13</v>
      </c>
      <c r="F103" s="38">
        <v>102.14</v>
      </c>
      <c r="G103" s="38">
        <v>102.13</v>
      </c>
      <c r="H103" s="38">
        <v>0</v>
      </c>
      <c r="I103" s="38"/>
    </row>
    <row r="104" spans="1:9" s="59" customFormat="1" x14ac:dyDescent="0.25">
      <c r="A104" s="38" t="s">
        <v>108</v>
      </c>
      <c r="B104" s="37">
        <v>3579</v>
      </c>
      <c r="C104" s="38">
        <v>4.47</v>
      </c>
      <c r="D104" s="38">
        <v>4.4800000000000004</v>
      </c>
      <c r="E104" s="38">
        <v>4.47</v>
      </c>
      <c r="F104" s="38">
        <v>4.47</v>
      </c>
      <c r="G104" s="38">
        <v>4.47</v>
      </c>
      <c r="H104" s="38">
        <v>0</v>
      </c>
      <c r="I104" s="38"/>
    </row>
    <row r="105" spans="1:9" s="59" customFormat="1" x14ac:dyDescent="0.25">
      <c r="A105" s="38" t="s">
        <v>109</v>
      </c>
      <c r="B105" s="37"/>
      <c r="C105" s="38">
        <v>4.47</v>
      </c>
      <c r="D105" s="38">
        <v>4.47</v>
      </c>
      <c r="E105" s="38">
        <v>4.4800000000000004</v>
      </c>
      <c r="F105" s="38">
        <v>4.4800000000000004</v>
      </c>
      <c r="G105" s="38">
        <v>4.47</v>
      </c>
      <c r="H105" s="38">
        <v>0</v>
      </c>
      <c r="I105" s="38"/>
    </row>
    <row r="106" spans="1:9" s="59" customFormat="1" x14ac:dyDescent="0.25">
      <c r="A106" s="38" t="s">
        <v>110</v>
      </c>
      <c r="B106" s="37">
        <v>8859</v>
      </c>
      <c r="C106" s="38">
        <v>11.07</v>
      </c>
      <c r="D106" s="38">
        <v>11.08</v>
      </c>
      <c r="E106" s="38">
        <v>11.07</v>
      </c>
      <c r="F106" s="38">
        <v>11.07</v>
      </c>
      <c r="G106" s="38">
        <v>11.07</v>
      </c>
      <c r="H106" s="38">
        <v>0</v>
      </c>
      <c r="I106" s="38"/>
    </row>
    <row r="107" spans="1:9" s="59" customFormat="1" x14ac:dyDescent="0.25">
      <c r="A107" s="38" t="s">
        <v>111</v>
      </c>
      <c r="B107" s="37"/>
      <c r="C107" s="38">
        <v>11.07</v>
      </c>
      <c r="D107" s="38">
        <v>11.07</v>
      </c>
      <c r="E107" s="38">
        <v>11.08</v>
      </c>
      <c r="F107" s="38">
        <v>11.08</v>
      </c>
      <c r="G107" s="38">
        <v>11.07</v>
      </c>
      <c r="H107" s="38">
        <v>0</v>
      </c>
      <c r="I107" s="38"/>
    </row>
    <row r="108" spans="1:9" s="59" customFormat="1" x14ac:dyDescent="0.25">
      <c r="A108" s="38" t="s">
        <v>112</v>
      </c>
      <c r="B108" s="37">
        <v>711</v>
      </c>
      <c r="C108" s="38">
        <v>1.48</v>
      </c>
      <c r="D108" s="38">
        <v>1.48</v>
      </c>
      <c r="E108" s="38">
        <v>1.48</v>
      </c>
      <c r="F108" s="38">
        <v>1.48</v>
      </c>
      <c r="G108" s="38">
        <v>1.48</v>
      </c>
      <c r="H108" s="38">
        <v>0</v>
      </c>
      <c r="I108" s="38"/>
    </row>
    <row r="109" spans="1:9" s="59" customFormat="1" x14ac:dyDescent="0.25">
      <c r="A109" s="38" t="s">
        <v>113</v>
      </c>
      <c r="B109" s="37"/>
      <c r="C109" s="38">
        <v>1.48</v>
      </c>
      <c r="D109" s="38">
        <v>1.48</v>
      </c>
      <c r="E109" s="38">
        <v>1.48</v>
      </c>
      <c r="F109" s="38">
        <v>1.49</v>
      </c>
      <c r="G109" s="38">
        <v>1.48</v>
      </c>
      <c r="H109" s="38">
        <v>0</v>
      </c>
      <c r="I109" s="38"/>
    </row>
    <row r="110" spans="1:9" s="59" customFormat="1" x14ac:dyDescent="0.25">
      <c r="A110" s="38" t="s">
        <v>392</v>
      </c>
      <c r="B110" s="37">
        <v>1307</v>
      </c>
      <c r="C110" s="38">
        <v>5.45</v>
      </c>
      <c r="D110" s="38">
        <v>5.45</v>
      </c>
      <c r="E110" s="38">
        <v>5.45</v>
      </c>
      <c r="F110" s="38">
        <v>5.44</v>
      </c>
      <c r="G110" s="38">
        <v>5.44</v>
      </c>
      <c r="H110" s="38">
        <v>0</v>
      </c>
      <c r="I110" s="37"/>
    </row>
    <row r="111" spans="1:9" s="59" customFormat="1" x14ac:dyDescent="0.25">
      <c r="A111" s="38" t="s">
        <v>393</v>
      </c>
      <c r="B111" s="37"/>
      <c r="C111" s="38">
        <v>5.44</v>
      </c>
      <c r="D111" s="38">
        <v>5.44</v>
      </c>
      <c r="E111" s="38">
        <v>5.45</v>
      </c>
      <c r="F111" s="38">
        <v>5.45</v>
      </c>
      <c r="G111" s="38">
        <v>5.45</v>
      </c>
      <c r="H111" s="38">
        <v>0</v>
      </c>
      <c r="I111" s="38"/>
    </row>
    <row r="112" spans="1:9" s="59" customFormat="1" x14ac:dyDescent="0.25">
      <c r="A112" s="38" t="s">
        <v>114</v>
      </c>
      <c r="B112" s="37">
        <v>18500</v>
      </c>
      <c r="C112" s="38">
        <v>15.42</v>
      </c>
      <c r="D112" s="38">
        <v>15.42</v>
      </c>
      <c r="E112" s="38">
        <v>15.41</v>
      </c>
      <c r="F112" s="38">
        <v>15.42</v>
      </c>
      <c r="G112" s="38">
        <v>15.42</v>
      </c>
      <c r="H112" s="38">
        <v>0</v>
      </c>
      <c r="I112" s="37"/>
    </row>
    <row r="113" spans="1:9" s="59" customFormat="1" x14ac:dyDescent="0.25">
      <c r="A113" s="38" t="s">
        <v>115</v>
      </c>
      <c r="B113" s="37"/>
      <c r="C113" s="38">
        <v>15.41</v>
      </c>
      <c r="D113" s="38">
        <v>15.42</v>
      </c>
      <c r="E113" s="38">
        <v>15.42</v>
      </c>
      <c r="F113" s="38">
        <v>15.41</v>
      </c>
      <c r="G113" s="38">
        <v>15.42</v>
      </c>
      <c r="H113" s="38">
        <v>0</v>
      </c>
      <c r="I113" s="37"/>
    </row>
    <row r="114" spans="1:9" s="59" customFormat="1" x14ac:dyDescent="0.25">
      <c r="A114" s="38" t="s">
        <v>116</v>
      </c>
      <c r="B114" s="37">
        <v>12800</v>
      </c>
      <c r="C114" s="38">
        <v>10.67</v>
      </c>
      <c r="D114" s="38">
        <v>10.67</v>
      </c>
      <c r="E114" s="38">
        <v>10.66</v>
      </c>
      <c r="F114" s="38">
        <v>10.67</v>
      </c>
      <c r="G114" s="38">
        <v>10.67</v>
      </c>
      <c r="H114" s="38">
        <v>0</v>
      </c>
      <c r="I114" s="37"/>
    </row>
    <row r="115" spans="1:9" s="59" customFormat="1" x14ac:dyDescent="0.25">
      <c r="A115" s="38" t="s">
        <v>117</v>
      </c>
      <c r="B115" s="37"/>
      <c r="C115" s="38">
        <v>10.66</v>
      </c>
      <c r="D115" s="38">
        <v>10.67</v>
      </c>
      <c r="E115" s="38">
        <v>10.67</v>
      </c>
      <c r="F115" s="38">
        <v>10.66</v>
      </c>
      <c r="G115" s="38">
        <v>10.67</v>
      </c>
      <c r="H115" s="38">
        <v>0</v>
      </c>
      <c r="I115" s="37"/>
    </row>
    <row r="116" spans="1:9" s="59" customFormat="1" x14ac:dyDescent="0.25">
      <c r="A116" s="38" t="s">
        <v>118</v>
      </c>
      <c r="B116" s="37">
        <v>11369</v>
      </c>
      <c r="C116" s="38">
        <v>14.21</v>
      </c>
      <c r="D116" s="38">
        <v>14.21</v>
      </c>
      <c r="E116" s="38">
        <v>14.21</v>
      </c>
      <c r="F116" s="38">
        <v>14.21</v>
      </c>
      <c r="G116" s="38">
        <v>14.21</v>
      </c>
      <c r="H116" s="38">
        <v>0</v>
      </c>
      <c r="I116" s="37"/>
    </row>
    <row r="117" spans="1:9" s="59" customFormat="1" x14ac:dyDescent="0.25">
      <c r="A117" s="38" t="s">
        <v>119</v>
      </c>
      <c r="B117" s="37"/>
      <c r="C117" s="38">
        <v>14.21</v>
      </c>
      <c r="D117" s="38">
        <v>14.21</v>
      </c>
      <c r="E117" s="38">
        <v>14.21</v>
      </c>
      <c r="F117" s="38">
        <v>14.22</v>
      </c>
      <c r="G117" s="38">
        <v>14.21</v>
      </c>
      <c r="H117" s="38">
        <v>0</v>
      </c>
      <c r="I117" s="37"/>
    </row>
    <row r="118" spans="1:9" s="59" customFormat="1" x14ac:dyDescent="0.25">
      <c r="A118" s="38" t="s">
        <v>120</v>
      </c>
      <c r="B118" s="37">
        <v>11369</v>
      </c>
      <c r="C118" s="38">
        <v>14.21</v>
      </c>
      <c r="D118" s="38">
        <v>14.21</v>
      </c>
      <c r="E118" s="38">
        <v>14.21</v>
      </c>
      <c r="F118" s="38">
        <v>14.21</v>
      </c>
      <c r="G118" s="38">
        <v>14.21</v>
      </c>
      <c r="H118" s="38">
        <v>0</v>
      </c>
      <c r="I118" s="37"/>
    </row>
    <row r="119" spans="1:9" s="59" customFormat="1" x14ac:dyDescent="0.25">
      <c r="A119" s="38" t="s">
        <v>121</v>
      </c>
      <c r="B119" s="37"/>
      <c r="C119" s="38">
        <v>14.21</v>
      </c>
      <c r="D119" s="38">
        <v>14.21</v>
      </c>
      <c r="E119" s="38">
        <v>14.21</v>
      </c>
      <c r="F119" s="38">
        <v>14.22</v>
      </c>
      <c r="G119" s="38">
        <v>14.21</v>
      </c>
      <c r="H119" s="38">
        <v>0</v>
      </c>
      <c r="I119" s="37"/>
    </row>
    <row r="120" spans="1:9" s="59" customFormat="1" x14ac:dyDescent="0.25">
      <c r="A120" s="38" t="s">
        <v>122</v>
      </c>
      <c r="B120" s="37">
        <v>11369</v>
      </c>
      <c r="C120" s="38">
        <v>14.21</v>
      </c>
      <c r="D120" s="38">
        <v>14.21</v>
      </c>
      <c r="E120" s="38">
        <v>14.21</v>
      </c>
      <c r="F120" s="38">
        <v>14.21</v>
      </c>
      <c r="G120" s="38">
        <v>14.21</v>
      </c>
      <c r="H120" s="38">
        <v>0</v>
      </c>
      <c r="I120" s="38"/>
    </row>
    <row r="121" spans="1:9" s="59" customFormat="1" x14ac:dyDescent="0.25">
      <c r="A121" s="38" t="s">
        <v>123</v>
      </c>
      <c r="B121" s="37"/>
      <c r="C121" s="38">
        <v>14.21</v>
      </c>
      <c r="D121" s="38">
        <v>14.21</v>
      </c>
      <c r="E121" s="38">
        <v>14.21</v>
      </c>
      <c r="F121" s="38">
        <v>14.22</v>
      </c>
      <c r="G121" s="38">
        <v>14.21</v>
      </c>
      <c r="H121" s="38">
        <v>0</v>
      </c>
      <c r="I121" s="38"/>
    </row>
    <row r="122" spans="1:9" s="59" customFormat="1" x14ac:dyDescent="0.25">
      <c r="A122" s="38" t="s">
        <v>124</v>
      </c>
      <c r="B122" s="37">
        <v>11369</v>
      </c>
      <c r="C122" s="38">
        <v>14.21</v>
      </c>
      <c r="D122" s="38">
        <v>14.21</v>
      </c>
      <c r="E122" s="38">
        <v>14.21</v>
      </c>
      <c r="F122" s="38">
        <v>14.21</v>
      </c>
      <c r="G122" s="38">
        <v>14.21</v>
      </c>
      <c r="H122" s="38">
        <v>0</v>
      </c>
      <c r="I122" s="38"/>
    </row>
    <row r="123" spans="1:9" s="59" customFormat="1" x14ac:dyDescent="0.25">
      <c r="A123" s="38" t="s">
        <v>125</v>
      </c>
      <c r="B123" s="37"/>
      <c r="C123" s="38">
        <v>14.21</v>
      </c>
      <c r="D123" s="38">
        <v>14.21</v>
      </c>
      <c r="E123" s="38">
        <v>14.21</v>
      </c>
      <c r="F123" s="38">
        <v>14.22</v>
      </c>
      <c r="G123" s="38">
        <v>14.21</v>
      </c>
      <c r="H123" s="38">
        <v>0</v>
      </c>
      <c r="I123" s="38"/>
    </row>
    <row r="124" spans="1:9" s="59" customFormat="1" x14ac:dyDescent="0.25">
      <c r="A124" s="38" t="s">
        <v>394</v>
      </c>
      <c r="B124" s="37">
        <v>22872</v>
      </c>
      <c r="C124" s="38">
        <v>95.3</v>
      </c>
      <c r="D124" s="38">
        <v>95.3</v>
      </c>
      <c r="E124" s="38">
        <v>95.3</v>
      </c>
      <c r="F124" s="38">
        <v>95.3</v>
      </c>
      <c r="G124" s="38">
        <v>95.3</v>
      </c>
      <c r="H124" s="38">
        <v>0</v>
      </c>
      <c r="I124" s="37"/>
    </row>
    <row r="125" spans="1:9" s="59" customFormat="1" x14ac:dyDescent="0.25">
      <c r="A125" s="38" t="s">
        <v>395</v>
      </c>
      <c r="B125" s="37"/>
      <c r="C125" s="38">
        <v>95.3</v>
      </c>
      <c r="D125" s="38">
        <v>95.3</v>
      </c>
      <c r="E125" s="38">
        <v>95.3</v>
      </c>
      <c r="F125" s="38">
        <v>95.3</v>
      </c>
      <c r="G125" s="38">
        <v>95.3</v>
      </c>
      <c r="H125" s="38">
        <v>0</v>
      </c>
      <c r="I125" s="38"/>
    </row>
    <row r="126" spans="1:9" s="59" customFormat="1" x14ac:dyDescent="0.25">
      <c r="A126" s="38" t="s">
        <v>126</v>
      </c>
      <c r="B126" s="37">
        <v>3477</v>
      </c>
      <c r="C126" s="38">
        <v>4.34</v>
      </c>
      <c r="D126" s="38">
        <v>4.34</v>
      </c>
      <c r="E126" s="38">
        <v>4.3499999999999996</v>
      </c>
      <c r="F126" s="38">
        <v>4.3499999999999996</v>
      </c>
      <c r="G126" s="38">
        <v>4.34</v>
      </c>
      <c r="H126" s="38">
        <v>0</v>
      </c>
      <c r="I126" s="38"/>
    </row>
    <row r="127" spans="1:9" s="59" customFormat="1" x14ac:dyDescent="0.25">
      <c r="A127" s="38" t="s">
        <v>127</v>
      </c>
      <c r="B127" s="37"/>
      <c r="C127" s="38">
        <v>4.3499999999999996</v>
      </c>
      <c r="D127" s="38">
        <v>4.3499999999999996</v>
      </c>
      <c r="E127" s="38">
        <v>4.34</v>
      </c>
      <c r="F127" s="38">
        <v>4.3499999999999996</v>
      </c>
      <c r="G127" s="38">
        <v>4.3499999999999996</v>
      </c>
      <c r="H127" s="38">
        <v>0</v>
      </c>
      <c r="I127" s="38"/>
    </row>
    <row r="128" spans="1:9" s="59" customFormat="1" x14ac:dyDescent="0.25">
      <c r="A128" s="38" t="s">
        <v>128</v>
      </c>
      <c r="B128" s="37">
        <v>3477</v>
      </c>
      <c r="C128" s="38">
        <v>4.34</v>
      </c>
      <c r="D128" s="38">
        <v>4.34</v>
      </c>
      <c r="E128" s="38">
        <v>4.3499999999999996</v>
      </c>
      <c r="F128" s="38">
        <v>4.3499999999999996</v>
      </c>
      <c r="G128" s="38">
        <v>4.34</v>
      </c>
      <c r="H128" s="38">
        <v>0</v>
      </c>
      <c r="I128" s="38"/>
    </row>
    <row r="129" spans="1:9" s="59" customFormat="1" x14ac:dyDescent="0.25">
      <c r="A129" s="38" t="s">
        <v>129</v>
      </c>
      <c r="B129" s="37"/>
      <c r="C129" s="38">
        <v>4.3499999999999996</v>
      </c>
      <c r="D129" s="38">
        <v>4.3499999999999996</v>
      </c>
      <c r="E129" s="38">
        <v>4.34</v>
      </c>
      <c r="F129" s="38">
        <v>4.3499999999999996</v>
      </c>
      <c r="G129" s="38">
        <v>4.3499999999999996</v>
      </c>
      <c r="H129" s="38">
        <v>0</v>
      </c>
      <c r="I129" s="38"/>
    </row>
    <row r="130" spans="1:9" s="59" customFormat="1" x14ac:dyDescent="0.25">
      <c r="A130" s="38" t="s">
        <v>130</v>
      </c>
      <c r="B130" s="37">
        <v>3477</v>
      </c>
      <c r="C130" s="38">
        <v>7.24</v>
      </c>
      <c r="D130" s="38">
        <v>7.25</v>
      </c>
      <c r="E130" s="38">
        <v>7.24</v>
      </c>
      <c r="F130" s="38">
        <v>7.24</v>
      </c>
      <c r="G130" s="38">
        <v>7.24</v>
      </c>
      <c r="H130" s="38">
        <v>0</v>
      </c>
      <c r="I130" s="38"/>
    </row>
    <row r="131" spans="1:9" s="59" customFormat="1" x14ac:dyDescent="0.25">
      <c r="A131" s="38" t="s">
        <v>131</v>
      </c>
      <c r="B131" s="37"/>
      <c r="C131" s="38">
        <v>7.24</v>
      </c>
      <c r="D131" s="38">
        <v>7.24</v>
      </c>
      <c r="E131" s="38">
        <v>7.25</v>
      </c>
      <c r="F131" s="38">
        <v>7.25</v>
      </c>
      <c r="G131" s="38">
        <v>7.24</v>
      </c>
      <c r="H131" s="38">
        <v>0</v>
      </c>
      <c r="I131" s="38"/>
    </row>
    <row r="132" spans="1:9" s="59" customFormat="1" x14ac:dyDescent="0.25">
      <c r="A132" s="38" t="s">
        <v>396</v>
      </c>
      <c r="B132" s="37">
        <v>757</v>
      </c>
      <c r="C132" s="38">
        <v>3.15</v>
      </c>
      <c r="D132" s="38">
        <v>3.15</v>
      </c>
      <c r="E132" s="38">
        <v>3.15</v>
      </c>
      <c r="F132" s="38">
        <v>3.15</v>
      </c>
      <c r="G132" s="38">
        <v>3.16</v>
      </c>
      <c r="H132" s="38">
        <v>0</v>
      </c>
      <c r="I132" s="37"/>
    </row>
    <row r="133" spans="1:9" s="59" customFormat="1" x14ac:dyDescent="0.25">
      <c r="A133" s="38" t="s">
        <v>397</v>
      </c>
      <c r="B133" s="37"/>
      <c r="C133" s="38">
        <v>3.16</v>
      </c>
      <c r="D133" s="38">
        <v>3.16</v>
      </c>
      <c r="E133" s="38">
        <v>3.16</v>
      </c>
      <c r="F133" s="38">
        <v>3.15</v>
      </c>
      <c r="G133" s="38">
        <v>3.15</v>
      </c>
      <c r="H133" s="38">
        <v>0</v>
      </c>
      <c r="I133" s="38"/>
    </row>
    <row r="134" spans="1:9" s="59" customFormat="1" x14ac:dyDescent="0.25">
      <c r="A134" s="38" t="s">
        <v>398</v>
      </c>
      <c r="B134" s="37">
        <v>454</v>
      </c>
      <c r="C134" s="38">
        <v>1.89</v>
      </c>
      <c r="D134" s="38">
        <v>1.9</v>
      </c>
      <c r="E134" s="38">
        <v>1.89</v>
      </c>
      <c r="F134" s="38">
        <v>1.89</v>
      </c>
      <c r="G134" s="38">
        <v>1.9</v>
      </c>
      <c r="H134" s="38">
        <v>0</v>
      </c>
      <c r="I134" s="37"/>
    </row>
    <row r="135" spans="1:9" s="59" customFormat="1" x14ac:dyDescent="0.25">
      <c r="A135" s="38" t="s">
        <v>399</v>
      </c>
      <c r="B135" s="37"/>
      <c r="C135" s="38">
        <v>1.89</v>
      </c>
      <c r="D135" s="38">
        <v>1.89</v>
      </c>
      <c r="E135" s="38">
        <v>1.89</v>
      </c>
      <c r="F135" s="38">
        <v>1.89</v>
      </c>
      <c r="G135" s="38">
        <v>1.89</v>
      </c>
      <c r="H135" s="38">
        <v>0</v>
      </c>
      <c r="I135" s="38"/>
    </row>
    <row r="136" spans="1:9" s="59" customFormat="1" x14ac:dyDescent="0.25">
      <c r="A136" s="38" t="s">
        <v>132</v>
      </c>
      <c r="B136" s="37">
        <v>7663</v>
      </c>
      <c r="C136" s="38">
        <v>9.57</v>
      </c>
      <c r="D136" s="38">
        <v>9.58</v>
      </c>
      <c r="E136" s="38">
        <v>9.58</v>
      </c>
      <c r="F136" s="38">
        <v>9.58</v>
      </c>
      <c r="G136" s="38">
        <v>9.57</v>
      </c>
      <c r="H136" s="38">
        <v>0</v>
      </c>
      <c r="I136" s="38"/>
    </row>
    <row r="137" spans="1:9" s="59" customFormat="1" x14ac:dyDescent="0.25">
      <c r="A137" s="38" t="s">
        <v>133</v>
      </c>
      <c r="B137" s="37"/>
      <c r="C137" s="38">
        <v>9.58</v>
      </c>
      <c r="D137" s="38">
        <v>9.58</v>
      </c>
      <c r="E137" s="38">
        <v>9.58</v>
      </c>
      <c r="F137" s="38">
        <v>9.58</v>
      </c>
      <c r="G137" s="38">
        <v>9.58</v>
      </c>
      <c r="H137" s="38">
        <v>0</v>
      </c>
      <c r="I137" s="38"/>
    </row>
    <row r="138" spans="1:9" s="59" customFormat="1" x14ac:dyDescent="0.25">
      <c r="A138" s="38" t="s">
        <v>134</v>
      </c>
      <c r="B138" s="37">
        <v>9704</v>
      </c>
      <c r="C138" s="38">
        <v>12.13</v>
      </c>
      <c r="D138" s="38">
        <v>12.13</v>
      </c>
      <c r="E138" s="38">
        <v>12.13</v>
      </c>
      <c r="F138" s="38">
        <v>12.13</v>
      </c>
      <c r="G138" s="38">
        <v>12.13</v>
      </c>
      <c r="H138" s="38">
        <v>0</v>
      </c>
      <c r="I138" s="38"/>
    </row>
    <row r="139" spans="1:9" s="59" customFormat="1" x14ac:dyDescent="0.25">
      <c r="A139" s="38" t="s">
        <v>135</v>
      </c>
      <c r="B139" s="37"/>
      <c r="C139" s="38">
        <v>12.13</v>
      </c>
      <c r="D139" s="38">
        <v>12.13</v>
      </c>
      <c r="E139" s="38">
        <v>12.13</v>
      </c>
      <c r="F139" s="38">
        <v>12.13</v>
      </c>
      <c r="G139" s="38">
        <v>12.13</v>
      </c>
      <c r="H139" s="38">
        <v>0</v>
      </c>
      <c r="I139" s="38"/>
    </row>
    <row r="140" spans="1:9" s="59" customFormat="1" x14ac:dyDescent="0.25">
      <c r="A140" s="38" t="s">
        <v>400</v>
      </c>
      <c r="B140" s="37">
        <v>2282</v>
      </c>
      <c r="C140" s="38">
        <v>9.51</v>
      </c>
      <c r="D140" s="38">
        <v>9.51</v>
      </c>
      <c r="E140" s="38">
        <v>9.51</v>
      </c>
      <c r="F140" s="38">
        <v>9.51</v>
      </c>
      <c r="G140" s="38">
        <v>9.51</v>
      </c>
      <c r="H140" s="38">
        <v>0</v>
      </c>
      <c r="I140" s="37"/>
    </row>
    <row r="141" spans="1:9" s="59" customFormat="1" x14ac:dyDescent="0.25">
      <c r="A141" s="38" t="s">
        <v>401</v>
      </c>
      <c r="B141" s="37"/>
      <c r="C141" s="38">
        <v>9.51</v>
      </c>
      <c r="D141" s="38">
        <v>9.5</v>
      </c>
      <c r="E141" s="38">
        <v>9.51</v>
      </c>
      <c r="F141" s="38">
        <v>9.51</v>
      </c>
      <c r="G141" s="38">
        <v>9.5</v>
      </c>
      <c r="H141" s="38">
        <v>0</v>
      </c>
      <c r="I141" s="38"/>
    </row>
    <row r="142" spans="1:9" s="59" customFormat="1" x14ac:dyDescent="0.25">
      <c r="A142" s="38" t="s">
        <v>136</v>
      </c>
      <c r="B142" s="37">
        <v>3442</v>
      </c>
      <c r="C142" s="38">
        <v>4.3</v>
      </c>
      <c r="D142" s="38">
        <v>4.3</v>
      </c>
      <c r="E142" s="38">
        <v>4.3</v>
      </c>
      <c r="F142" s="38">
        <v>4.3</v>
      </c>
      <c r="G142" s="38">
        <v>4.3</v>
      </c>
      <c r="H142" s="38">
        <v>0</v>
      </c>
      <c r="I142" s="38"/>
    </row>
    <row r="143" spans="1:9" s="59" customFormat="1" x14ac:dyDescent="0.25">
      <c r="A143" s="38" t="s">
        <v>137</v>
      </c>
      <c r="B143" s="37"/>
      <c r="C143" s="38">
        <v>4.3099999999999996</v>
      </c>
      <c r="D143" s="38">
        <v>4.3</v>
      </c>
      <c r="E143" s="38">
        <v>4.3099999999999996</v>
      </c>
      <c r="F143" s="38">
        <v>4.3</v>
      </c>
      <c r="G143" s="38">
        <v>4.3099999999999996</v>
      </c>
      <c r="H143" s="38">
        <v>0</v>
      </c>
      <c r="I143" s="38"/>
    </row>
    <row r="144" spans="1:9" s="59" customFormat="1" x14ac:dyDescent="0.25">
      <c r="A144" s="38" t="s">
        <v>138</v>
      </c>
      <c r="B144" s="37">
        <v>7456</v>
      </c>
      <c r="C144" s="38">
        <v>9.32</v>
      </c>
      <c r="D144" s="38">
        <v>9.32</v>
      </c>
      <c r="E144" s="38">
        <v>9.32</v>
      </c>
      <c r="F144" s="38">
        <v>9.32</v>
      </c>
      <c r="G144" s="38">
        <v>9.32</v>
      </c>
      <c r="H144" s="38">
        <v>0</v>
      </c>
      <c r="I144" s="38"/>
    </row>
    <row r="145" spans="1:9" s="59" customFormat="1" x14ac:dyDescent="0.25">
      <c r="A145" s="38" t="s">
        <v>139</v>
      </c>
      <c r="B145" s="37"/>
      <c r="C145" s="38">
        <v>9.32</v>
      </c>
      <c r="D145" s="38">
        <v>9.32</v>
      </c>
      <c r="E145" s="38">
        <v>9.32</v>
      </c>
      <c r="F145" s="38">
        <v>9.32</v>
      </c>
      <c r="G145" s="38">
        <v>9.32</v>
      </c>
      <c r="H145" s="38">
        <v>0</v>
      </c>
      <c r="I145" s="38"/>
    </row>
    <row r="146" spans="1:9" s="59" customFormat="1" x14ac:dyDescent="0.25">
      <c r="A146" s="38" t="s">
        <v>140</v>
      </c>
      <c r="B146" s="37">
        <v>5266</v>
      </c>
      <c r="C146" s="38">
        <v>6.58</v>
      </c>
      <c r="D146" s="38">
        <v>6.58</v>
      </c>
      <c r="E146" s="38">
        <v>6.58</v>
      </c>
      <c r="F146" s="38">
        <v>6.58</v>
      </c>
      <c r="G146" s="38">
        <v>6.58</v>
      </c>
      <c r="H146" s="38">
        <v>0</v>
      </c>
      <c r="I146" s="38"/>
    </row>
    <row r="147" spans="1:9" s="59" customFormat="1" x14ac:dyDescent="0.25">
      <c r="A147" s="38" t="s">
        <v>141</v>
      </c>
      <c r="B147" s="37"/>
      <c r="C147" s="38">
        <v>6.59</v>
      </c>
      <c r="D147" s="38">
        <v>6.58</v>
      </c>
      <c r="E147" s="38">
        <v>6.59</v>
      </c>
      <c r="F147" s="38">
        <v>6.58</v>
      </c>
      <c r="G147" s="38">
        <v>6.59</v>
      </c>
      <c r="H147" s="38">
        <v>0</v>
      </c>
      <c r="I147" s="38"/>
    </row>
    <row r="148" spans="1:9" s="59" customFormat="1" x14ac:dyDescent="0.25">
      <c r="A148" s="38" t="s">
        <v>142</v>
      </c>
      <c r="B148" s="37">
        <v>5266</v>
      </c>
      <c r="C148" s="38">
        <v>6.58</v>
      </c>
      <c r="D148" s="38">
        <v>6.58</v>
      </c>
      <c r="E148" s="38">
        <v>6.58</v>
      </c>
      <c r="F148" s="38">
        <v>6.58</v>
      </c>
      <c r="G148" s="38">
        <v>6.58</v>
      </c>
      <c r="H148" s="38">
        <v>0</v>
      </c>
      <c r="I148" s="38"/>
    </row>
    <row r="149" spans="1:9" s="59" customFormat="1" x14ac:dyDescent="0.25">
      <c r="A149" s="38" t="s">
        <v>143</v>
      </c>
      <c r="B149" s="37"/>
      <c r="C149" s="38">
        <v>6.59</v>
      </c>
      <c r="D149" s="38">
        <v>6.58</v>
      </c>
      <c r="E149" s="38">
        <v>6.59</v>
      </c>
      <c r="F149" s="38">
        <v>6.58</v>
      </c>
      <c r="G149" s="38">
        <v>6.59</v>
      </c>
      <c r="H149" s="38">
        <v>0</v>
      </c>
      <c r="I149" s="38"/>
    </row>
    <row r="150" spans="1:9" s="59" customFormat="1" x14ac:dyDescent="0.25">
      <c r="A150" s="38" t="s">
        <v>144</v>
      </c>
      <c r="B150" s="37">
        <v>5266</v>
      </c>
      <c r="C150" s="38">
        <v>6.58</v>
      </c>
      <c r="D150" s="38">
        <v>6.58</v>
      </c>
      <c r="E150" s="38">
        <v>6.58</v>
      </c>
      <c r="F150" s="38">
        <v>6.58</v>
      </c>
      <c r="G150" s="38">
        <v>6.58</v>
      </c>
      <c r="H150" s="38">
        <v>0</v>
      </c>
      <c r="I150" s="38"/>
    </row>
    <row r="151" spans="1:9" s="59" customFormat="1" x14ac:dyDescent="0.25">
      <c r="A151" s="38" t="s">
        <v>145</v>
      </c>
      <c r="B151" s="37"/>
      <c r="C151" s="38">
        <v>6.59</v>
      </c>
      <c r="D151" s="38">
        <v>6.58</v>
      </c>
      <c r="E151" s="38">
        <v>6.59</v>
      </c>
      <c r="F151" s="38">
        <v>6.58</v>
      </c>
      <c r="G151" s="38">
        <v>6.59</v>
      </c>
      <c r="H151" s="38">
        <v>0</v>
      </c>
      <c r="I151" s="38"/>
    </row>
    <row r="152" spans="1:9" s="59" customFormat="1" x14ac:dyDescent="0.25">
      <c r="A152" s="38" t="s">
        <v>146</v>
      </c>
      <c r="B152" s="37">
        <v>5266</v>
      </c>
      <c r="C152" s="38">
        <v>6.58</v>
      </c>
      <c r="D152" s="38">
        <v>6.58</v>
      </c>
      <c r="E152" s="38">
        <v>6.58</v>
      </c>
      <c r="F152" s="38">
        <v>6.58</v>
      </c>
      <c r="G152" s="38">
        <v>6.58</v>
      </c>
      <c r="H152" s="38">
        <v>0</v>
      </c>
      <c r="I152" s="38"/>
    </row>
    <row r="153" spans="1:9" s="59" customFormat="1" x14ac:dyDescent="0.25">
      <c r="A153" s="38" t="s">
        <v>147</v>
      </c>
      <c r="B153" s="37"/>
      <c r="C153" s="38">
        <v>6.59</v>
      </c>
      <c r="D153" s="38">
        <v>6.58</v>
      </c>
      <c r="E153" s="38">
        <v>6.59</v>
      </c>
      <c r="F153" s="38">
        <v>6.58</v>
      </c>
      <c r="G153" s="38">
        <v>6.59</v>
      </c>
      <c r="H153" s="38">
        <v>0</v>
      </c>
      <c r="I153" s="38"/>
    </row>
    <row r="154" spans="1:9" s="59" customFormat="1" x14ac:dyDescent="0.25">
      <c r="A154" s="38" t="s">
        <v>148</v>
      </c>
      <c r="B154" s="37">
        <v>5266</v>
      </c>
      <c r="C154" s="38">
        <v>6.58</v>
      </c>
      <c r="D154" s="38">
        <v>6.58</v>
      </c>
      <c r="E154" s="38">
        <v>6.58</v>
      </c>
      <c r="F154" s="38">
        <v>6.58</v>
      </c>
      <c r="G154" s="38">
        <v>6.58</v>
      </c>
      <c r="H154" s="38">
        <v>0</v>
      </c>
      <c r="I154" s="38"/>
    </row>
    <row r="155" spans="1:9" s="59" customFormat="1" x14ac:dyDescent="0.25">
      <c r="A155" s="38" t="s">
        <v>149</v>
      </c>
      <c r="B155" s="37"/>
      <c r="C155" s="38">
        <v>6.59</v>
      </c>
      <c r="D155" s="38">
        <v>6.58</v>
      </c>
      <c r="E155" s="38">
        <v>6.59</v>
      </c>
      <c r="F155" s="38">
        <v>6.58</v>
      </c>
      <c r="G155" s="38">
        <v>6.59</v>
      </c>
      <c r="H155" s="38">
        <v>0</v>
      </c>
      <c r="I155" s="38"/>
    </row>
    <row r="156" spans="1:9" s="59" customFormat="1" x14ac:dyDescent="0.25">
      <c r="A156" s="38" t="s">
        <v>150</v>
      </c>
      <c r="B156" s="37">
        <v>26000</v>
      </c>
      <c r="C156" s="38">
        <v>32.5</v>
      </c>
      <c r="D156" s="38">
        <v>32.5</v>
      </c>
      <c r="E156" s="38">
        <v>32.5</v>
      </c>
      <c r="F156" s="38">
        <v>32.5</v>
      </c>
      <c r="G156" s="38">
        <v>32.5</v>
      </c>
      <c r="H156" s="38">
        <v>0</v>
      </c>
      <c r="I156" s="38"/>
    </row>
    <row r="157" spans="1:9" s="59" customFormat="1" x14ac:dyDescent="0.25">
      <c r="A157" s="38" t="s">
        <v>151</v>
      </c>
      <c r="B157" s="37"/>
      <c r="C157" s="38">
        <v>32.5</v>
      </c>
      <c r="D157" s="38">
        <v>32.5</v>
      </c>
      <c r="E157" s="38">
        <v>32.5</v>
      </c>
      <c r="F157" s="38">
        <v>32.5</v>
      </c>
      <c r="G157" s="38">
        <v>32.5</v>
      </c>
      <c r="H157" s="38">
        <v>0</v>
      </c>
      <c r="I157" s="38"/>
    </row>
    <row r="158" spans="1:9" s="59" customFormat="1" x14ac:dyDescent="0.25">
      <c r="A158" s="38" t="s">
        <v>402</v>
      </c>
      <c r="B158" s="37">
        <v>14484</v>
      </c>
      <c r="C158" s="38">
        <v>60.35</v>
      </c>
      <c r="D158" s="38">
        <v>60.35</v>
      </c>
      <c r="E158" s="38">
        <v>60.35</v>
      </c>
      <c r="F158" s="38">
        <v>60.35</v>
      </c>
      <c r="G158" s="38">
        <v>60.35</v>
      </c>
      <c r="H158" s="38">
        <v>0</v>
      </c>
      <c r="I158" s="37"/>
    </row>
    <row r="159" spans="1:9" s="59" customFormat="1" x14ac:dyDescent="0.25">
      <c r="A159" s="38" t="s">
        <v>403</v>
      </c>
      <c r="B159" s="37"/>
      <c r="C159" s="38">
        <v>60.35</v>
      </c>
      <c r="D159" s="38">
        <v>60.35</v>
      </c>
      <c r="E159" s="38">
        <v>60.35</v>
      </c>
      <c r="F159" s="38">
        <v>60.35</v>
      </c>
      <c r="G159" s="38">
        <v>60.35</v>
      </c>
      <c r="H159" s="38">
        <v>0</v>
      </c>
      <c r="I159" s="38"/>
    </row>
    <row r="160" spans="1:9" s="59" customFormat="1" x14ac:dyDescent="0.25">
      <c r="A160" s="38" t="s">
        <v>404</v>
      </c>
      <c r="B160" s="37">
        <v>7060</v>
      </c>
      <c r="C160" s="38">
        <v>29.42</v>
      </c>
      <c r="D160" s="38">
        <v>29.42</v>
      </c>
      <c r="E160" s="38">
        <v>29.41</v>
      </c>
      <c r="F160" s="38">
        <v>29.42</v>
      </c>
      <c r="G160" s="38">
        <v>29.42</v>
      </c>
      <c r="H160" s="38">
        <v>0</v>
      </c>
      <c r="I160" s="37"/>
    </row>
    <row r="161" spans="1:9" s="59" customFormat="1" x14ac:dyDescent="0.25">
      <c r="A161" s="38" t="s">
        <v>405</v>
      </c>
      <c r="B161" s="37"/>
      <c r="C161" s="38">
        <v>29.41</v>
      </c>
      <c r="D161" s="38">
        <v>29.42</v>
      </c>
      <c r="E161" s="38">
        <v>29.42</v>
      </c>
      <c r="F161" s="38">
        <v>29.41</v>
      </c>
      <c r="G161" s="38">
        <v>29.42</v>
      </c>
      <c r="H161" s="38">
        <v>0</v>
      </c>
      <c r="I161" s="38"/>
    </row>
    <row r="162" spans="1:9" s="59" customFormat="1" x14ac:dyDescent="0.25">
      <c r="A162" s="38" t="s">
        <v>152</v>
      </c>
      <c r="B162" s="37">
        <v>41534</v>
      </c>
      <c r="C162" s="38">
        <v>51.92</v>
      </c>
      <c r="D162" s="38">
        <v>51.91</v>
      </c>
      <c r="E162" s="38">
        <v>51.92</v>
      </c>
      <c r="F162" s="38">
        <v>51.91</v>
      </c>
      <c r="G162" s="38">
        <v>51.92</v>
      </c>
      <c r="H162" s="38">
        <v>0</v>
      </c>
      <c r="I162" s="38"/>
    </row>
    <row r="163" spans="1:9" s="59" customFormat="1" x14ac:dyDescent="0.25">
      <c r="A163" s="38" t="s">
        <v>153</v>
      </c>
      <c r="B163" s="37"/>
      <c r="C163" s="38">
        <v>51.92</v>
      </c>
      <c r="D163" s="38">
        <v>51.92</v>
      </c>
      <c r="E163" s="38">
        <v>51.92</v>
      </c>
      <c r="F163" s="38">
        <v>51.92</v>
      </c>
      <c r="G163" s="38">
        <v>51.92</v>
      </c>
      <c r="H163" s="38">
        <v>0</v>
      </c>
      <c r="I163" s="38"/>
    </row>
    <row r="164" spans="1:9" s="59" customFormat="1" x14ac:dyDescent="0.25">
      <c r="A164" s="38" t="s">
        <v>406</v>
      </c>
      <c r="B164" s="37">
        <v>1678</v>
      </c>
      <c r="C164" s="38">
        <v>6.99</v>
      </c>
      <c r="D164" s="38">
        <v>7</v>
      </c>
      <c r="E164" s="38">
        <v>6.99</v>
      </c>
      <c r="F164" s="38">
        <v>6.99</v>
      </c>
      <c r="G164" s="38">
        <v>7</v>
      </c>
      <c r="H164" s="38">
        <v>0</v>
      </c>
      <c r="I164" s="37"/>
    </row>
    <row r="165" spans="1:9" s="59" customFormat="1" x14ac:dyDescent="0.25">
      <c r="A165" s="38" t="s">
        <v>407</v>
      </c>
      <c r="B165" s="37"/>
      <c r="C165" s="38">
        <v>6.99</v>
      </c>
      <c r="D165" s="38">
        <v>6.99</v>
      </c>
      <c r="E165" s="38">
        <v>6.99</v>
      </c>
      <c r="F165" s="38">
        <v>6.99</v>
      </c>
      <c r="G165" s="38">
        <v>6.99</v>
      </c>
      <c r="H165" s="38">
        <v>0</v>
      </c>
      <c r="I165" s="38"/>
    </row>
    <row r="166" spans="1:9" s="59" customFormat="1" x14ac:dyDescent="0.25">
      <c r="A166" s="38" t="s">
        <v>154</v>
      </c>
      <c r="B166" s="37">
        <v>10906</v>
      </c>
      <c r="C166" s="38">
        <v>13.63</v>
      </c>
      <c r="D166" s="38">
        <v>13.63</v>
      </c>
      <c r="E166" s="38">
        <v>13.63</v>
      </c>
      <c r="F166" s="38">
        <v>13.63</v>
      </c>
      <c r="G166" s="38">
        <v>13.63</v>
      </c>
      <c r="H166" s="38">
        <v>0</v>
      </c>
      <c r="I166" s="38"/>
    </row>
    <row r="167" spans="1:9" s="59" customFormat="1" x14ac:dyDescent="0.25">
      <c r="A167" s="38" t="s">
        <v>155</v>
      </c>
      <c r="B167" s="37"/>
      <c r="C167" s="38">
        <v>13.64</v>
      </c>
      <c r="D167" s="38">
        <v>13.63</v>
      </c>
      <c r="E167" s="38">
        <v>13.64</v>
      </c>
      <c r="F167" s="38">
        <v>13.63</v>
      </c>
      <c r="G167" s="38">
        <v>13.64</v>
      </c>
      <c r="H167" s="38">
        <v>0</v>
      </c>
      <c r="I167" s="38"/>
    </row>
    <row r="168" spans="1:9" s="59" customFormat="1" x14ac:dyDescent="0.25">
      <c r="A168" s="38" t="s">
        <v>408</v>
      </c>
      <c r="B168" s="37">
        <v>2140</v>
      </c>
      <c r="C168" s="38">
        <v>8.92</v>
      </c>
      <c r="D168" s="38">
        <v>8.92</v>
      </c>
      <c r="E168" s="38">
        <v>8.91</v>
      </c>
      <c r="F168" s="38">
        <v>8.92</v>
      </c>
      <c r="G168" s="38">
        <v>8.92</v>
      </c>
      <c r="H168" s="38">
        <v>0</v>
      </c>
      <c r="I168" s="37"/>
    </row>
    <row r="169" spans="1:9" s="59" customFormat="1" x14ac:dyDescent="0.25">
      <c r="A169" s="38" t="s">
        <v>409</v>
      </c>
      <c r="B169" s="37"/>
      <c r="C169" s="38">
        <v>8.91</v>
      </c>
      <c r="D169" s="38">
        <v>8.92</v>
      </c>
      <c r="E169" s="38">
        <v>8.92</v>
      </c>
      <c r="F169" s="38">
        <v>8.91</v>
      </c>
      <c r="G169" s="38">
        <v>8.92</v>
      </c>
      <c r="H169" s="38">
        <v>0</v>
      </c>
      <c r="I169" s="38"/>
    </row>
    <row r="170" spans="1:9" s="59" customFormat="1" x14ac:dyDescent="0.25">
      <c r="A170" s="38" t="s">
        <v>156</v>
      </c>
      <c r="B170" s="37">
        <v>4781</v>
      </c>
      <c r="C170" s="38">
        <v>9.9600000000000009</v>
      </c>
      <c r="D170" s="38">
        <v>9.9600000000000009</v>
      </c>
      <c r="E170" s="38">
        <v>9.9600000000000009</v>
      </c>
      <c r="F170" s="38">
        <v>9.9600000000000009</v>
      </c>
      <c r="G170" s="38">
        <v>9.9600000000000009</v>
      </c>
      <c r="H170" s="38">
        <v>0</v>
      </c>
      <c r="I170" s="38"/>
    </row>
    <row r="171" spans="1:9" s="59" customFormat="1" x14ac:dyDescent="0.25">
      <c r="A171" s="38" t="s">
        <v>157</v>
      </c>
      <c r="B171" s="37"/>
      <c r="C171" s="38">
        <v>9.9600000000000009</v>
      </c>
      <c r="D171" s="38">
        <v>9.9600000000000009</v>
      </c>
      <c r="E171" s="38">
        <v>9.9600000000000009</v>
      </c>
      <c r="F171" s="38">
        <v>9.9600000000000009</v>
      </c>
      <c r="G171" s="38">
        <v>9.9600000000000009</v>
      </c>
      <c r="H171" s="38">
        <v>0</v>
      </c>
      <c r="I171" s="38"/>
    </row>
    <row r="172" spans="1:9" s="59" customFormat="1" x14ac:dyDescent="0.25">
      <c r="A172" s="38" t="s">
        <v>158</v>
      </c>
      <c r="B172" s="37">
        <v>22128</v>
      </c>
      <c r="C172" s="38">
        <v>18.440000000000001</v>
      </c>
      <c r="D172" s="38">
        <v>18.440000000000001</v>
      </c>
      <c r="E172" s="38">
        <v>18.440000000000001</v>
      </c>
      <c r="F172" s="38">
        <v>18.440000000000001</v>
      </c>
      <c r="G172" s="38">
        <v>18.440000000000001</v>
      </c>
      <c r="H172" s="38">
        <v>0</v>
      </c>
      <c r="I172" s="38"/>
    </row>
    <row r="173" spans="1:9" s="59" customFormat="1" x14ac:dyDescent="0.25">
      <c r="A173" s="38" t="s">
        <v>159</v>
      </c>
      <c r="B173" s="37"/>
      <c r="C173" s="38">
        <v>18.440000000000001</v>
      </c>
      <c r="D173" s="38">
        <v>18.440000000000001</v>
      </c>
      <c r="E173" s="38">
        <v>18.440000000000001</v>
      </c>
      <c r="F173" s="38">
        <v>18.440000000000001</v>
      </c>
      <c r="G173" s="38">
        <v>18.440000000000001</v>
      </c>
      <c r="H173" s="38">
        <v>0</v>
      </c>
      <c r="I173" s="38"/>
    </row>
    <row r="174" spans="1:9" s="59" customFormat="1" x14ac:dyDescent="0.25">
      <c r="A174" s="38" t="s">
        <v>552</v>
      </c>
      <c r="B174" s="37">
        <v>6301.94</v>
      </c>
      <c r="C174" s="38"/>
      <c r="D174" s="38"/>
      <c r="E174" s="38"/>
      <c r="F174" s="38"/>
      <c r="G174" s="38"/>
      <c r="H174" s="38"/>
      <c r="I174" s="38"/>
    </row>
    <row r="175" spans="1:9" s="59" customFormat="1" x14ac:dyDescent="0.25">
      <c r="A175" s="38" t="s">
        <v>553</v>
      </c>
      <c r="B175" s="37"/>
      <c r="C175" s="38"/>
      <c r="D175" s="38"/>
      <c r="E175" s="38"/>
      <c r="F175" s="38"/>
      <c r="G175" s="38"/>
      <c r="H175" s="38"/>
      <c r="I175" s="38"/>
    </row>
    <row r="176" spans="1:9" s="59" customFormat="1" x14ac:dyDescent="0.25">
      <c r="A176" s="38" t="s">
        <v>160</v>
      </c>
      <c r="B176" s="37">
        <v>3537</v>
      </c>
      <c r="C176" s="38">
        <v>14.74</v>
      </c>
      <c r="D176" s="38">
        <v>14.73</v>
      </c>
      <c r="E176" s="38">
        <v>14.74</v>
      </c>
      <c r="F176" s="38">
        <v>14.73</v>
      </c>
      <c r="G176" s="38">
        <v>14.74</v>
      </c>
      <c r="H176" s="38">
        <v>0</v>
      </c>
      <c r="I176" s="37"/>
    </row>
    <row r="177" spans="1:11" s="59" customFormat="1" x14ac:dyDescent="0.25">
      <c r="A177" s="38" t="s">
        <v>161</v>
      </c>
      <c r="B177" s="37"/>
      <c r="C177" s="38">
        <v>14.74</v>
      </c>
      <c r="D177" s="38">
        <v>14.74</v>
      </c>
      <c r="E177" s="38">
        <v>14.74</v>
      </c>
      <c r="F177" s="38">
        <v>14.74</v>
      </c>
      <c r="G177" s="38">
        <v>14.74</v>
      </c>
      <c r="H177" s="38">
        <v>0</v>
      </c>
      <c r="I177" s="38"/>
    </row>
    <row r="178" spans="1:11" s="59" customFormat="1" x14ac:dyDescent="0.25">
      <c r="A178" s="38" t="s">
        <v>554</v>
      </c>
      <c r="B178" s="37">
        <v>6585.78</v>
      </c>
      <c r="C178" s="38"/>
      <c r="D178" s="38"/>
      <c r="E178" s="38"/>
      <c r="F178" s="38"/>
      <c r="G178" s="38"/>
      <c r="H178" s="38"/>
      <c r="I178" s="38"/>
    </row>
    <row r="179" spans="1:11" s="59" customFormat="1" x14ac:dyDescent="0.25">
      <c r="A179" s="38" t="s">
        <v>555</v>
      </c>
      <c r="B179" s="37"/>
      <c r="C179" s="38"/>
      <c r="D179" s="38"/>
      <c r="E179" s="38"/>
      <c r="F179" s="38"/>
      <c r="G179" s="38"/>
      <c r="H179" s="38"/>
      <c r="I179" s="38"/>
    </row>
    <row r="180" spans="1:11" s="59" customFormat="1" x14ac:dyDescent="0.25">
      <c r="A180" s="38" t="s">
        <v>429</v>
      </c>
      <c r="B180" s="37">
        <v>4620</v>
      </c>
      <c r="C180" s="38"/>
      <c r="D180" s="38"/>
      <c r="E180" s="38"/>
      <c r="F180" s="38"/>
      <c r="G180" s="38"/>
      <c r="H180" s="38"/>
      <c r="I180" s="38"/>
    </row>
    <row r="181" spans="1:11" s="59" customFormat="1" x14ac:dyDescent="0.25">
      <c r="A181" s="38" t="s">
        <v>428</v>
      </c>
      <c r="B181" s="37"/>
      <c r="C181" s="38"/>
      <c r="D181" s="38"/>
      <c r="E181" s="38"/>
      <c r="F181" s="38"/>
      <c r="G181" s="38"/>
      <c r="H181" s="38"/>
      <c r="I181" s="38"/>
    </row>
    <row r="182" spans="1:11" x14ac:dyDescent="0.25">
      <c r="A182" s="32" t="s">
        <v>44</v>
      </c>
      <c r="B182" s="35">
        <f>SUM(B4:B181)</f>
        <v>4650536.2400000012</v>
      </c>
      <c r="C182" s="32">
        <v>60011.81</v>
      </c>
      <c r="D182" s="32">
        <v>60011.89</v>
      </c>
      <c r="E182" s="32">
        <v>60011.87</v>
      </c>
      <c r="F182" s="32">
        <v>60011.86</v>
      </c>
      <c r="G182" s="32">
        <v>60011.88</v>
      </c>
      <c r="H182" s="32">
        <v>0</v>
      </c>
      <c r="I182" s="54">
        <f>B4+B6+B8+B10+B12+B14+B16+B18+B22+B24+B26+B28+B30+B32+B34+B36+B38+B40+B42+B44+B46+B48+B50+B52+B54+B56+B58+B60+B62+B64+B66+B68+B70+B72+B74+B76+B78+B80+B82+B84+B86+B88+B90+B92+B94+B96+B98+B100+B102+B104+B106+B108+B110+B112+B114+B116+B118+B120+B122+B124+B126+B128+B130+B132+B134+B136+B138+B140+B142+B144+B146+B148+B150+B152+B154+B156+B158+B160+B162+B164+B166+B168+B170+B172+B176+B180+B174+B178+B20</f>
        <v>4650536.2400000012</v>
      </c>
      <c r="K182" s="36"/>
    </row>
    <row r="183" spans="1:11" x14ac:dyDescent="0.25">
      <c r="A183" s="28"/>
      <c r="B183" s="29"/>
      <c r="C183" s="28">
        <v>60011.93</v>
      </c>
      <c r="D183" s="28">
        <v>60011.81</v>
      </c>
      <c r="E183" s="28">
        <v>60012.01</v>
      </c>
      <c r="F183" s="28">
        <v>60011.98</v>
      </c>
      <c r="G183" s="28">
        <v>60012.02</v>
      </c>
      <c r="H183" s="28">
        <v>0</v>
      </c>
      <c r="I183" s="28"/>
    </row>
    <row r="184" spans="1:11" x14ac:dyDescent="0.25">
      <c r="A184" s="30" t="s">
        <v>162</v>
      </c>
      <c r="B184" s="31"/>
      <c r="C184" s="32"/>
      <c r="D184" s="32"/>
      <c r="E184" s="32"/>
      <c r="F184" s="32"/>
      <c r="G184" s="32"/>
      <c r="H184" s="32"/>
      <c r="I184" s="32"/>
    </row>
    <row r="185" spans="1:11" s="59" customFormat="1" x14ac:dyDescent="0.25">
      <c r="A185" s="38" t="s">
        <v>163</v>
      </c>
      <c r="B185" s="37">
        <v>20365.41</v>
      </c>
      <c r="C185" s="38">
        <v>113.71</v>
      </c>
      <c r="D185" s="38">
        <v>113.7</v>
      </c>
      <c r="E185" s="38">
        <v>113.71</v>
      </c>
      <c r="F185" s="38">
        <v>113.71</v>
      </c>
      <c r="G185" s="38">
        <v>113.7</v>
      </c>
      <c r="H185" s="38">
        <v>0</v>
      </c>
      <c r="I185" s="38"/>
    </row>
    <row r="186" spans="1:11" s="59" customFormat="1" x14ac:dyDescent="0.25">
      <c r="A186" s="38" t="s">
        <v>164</v>
      </c>
      <c r="B186" s="37"/>
      <c r="C186" s="38">
        <v>113.71</v>
      </c>
      <c r="D186" s="38">
        <v>113.71</v>
      </c>
      <c r="E186" s="38">
        <v>113.7</v>
      </c>
      <c r="F186" s="38">
        <v>113.71</v>
      </c>
      <c r="G186" s="38">
        <v>113.71</v>
      </c>
      <c r="H186" s="38">
        <v>0</v>
      </c>
      <c r="I186" s="38"/>
    </row>
    <row r="187" spans="1:11" s="59" customFormat="1" x14ac:dyDescent="0.25">
      <c r="A187" s="38" t="s">
        <v>165</v>
      </c>
      <c r="B187" s="37">
        <v>20365.41</v>
      </c>
      <c r="C187" s="38">
        <v>113.71</v>
      </c>
      <c r="D187" s="38">
        <v>113.7</v>
      </c>
      <c r="E187" s="38">
        <v>113.71</v>
      </c>
      <c r="F187" s="38">
        <v>113.71</v>
      </c>
      <c r="G187" s="38">
        <v>113.7</v>
      </c>
      <c r="H187" s="38">
        <v>0</v>
      </c>
      <c r="I187" s="38"/>
    </row>
    <row r="188" spans="1:11" s="59" customFormat="1" x14ac:dyDescent="0.25">
      <c r="A188" s="38" t="s">
        <v>166</v>
      </c>
      <c r="B188" s="37"/>
      <c r="C188" s="38">
        <v>113.71</v>
      </c>
      <c r="D188" s="38">
        <v>113.71</v>
      </c>
      <c r="E188" s="38">
        <v>113.7</v>
      </c>
      <c r="F188" s="38">
        <v>113.71</v>
      </c>
      <c r="G188" s="38">
        <v>113.71</v>
      </c>
      <c r="H188" s="38">
        <v>0</v>
      </c>
      <c r="I188" s="38"/>
    </row>
    <row r="189" spans="1:11" s="59" customFormat="1" x14ac:dyDescent="0.25">
      <c r="A189" s="38" t="s">
        <v>167</v>
      </c>
      <c r="B189" s="37">
        <v>130499.29</v>
      </c>
      <c r="C189" s="38">
        <v>1087.5</v>
      </c>
      <c r="D189" s="38">
        <v>1087.49</v>
      </c>
      <c r="E189" s="38">
        <v>870.23</v>
      </c>
      <c r="F189" s="38">
        <v>0</v>
      </c>
      <c r="G189" s="38">
        <v>0</v>
      </c>
      <c r="H189" s="38">
        <v>0</v>
      </c>
      <c r="I189" s="38"/>
    </row>
    <row r="190" spans="1:11" s="59" customFormat="1" x14ac:dyDescent="0.25">
      <c r="A190" s="38" t="s">
        <v>168</v>
      </c>
      <c r="B190" s="37"/>
      <c r="C190" s="38">
        <v>1087.49</v>
      </c>
      <c r="D190" s="38">
        <v>1087.5</v>
      </c>
      <c r="E190" s="38">
        <v>0</v>
      </c>
      <c r="F190" s="38">
        <v>0</v>
      </c>
      <c r="G190" s="38">
        <v>0</v>
      </c>
      <c r="H190" s="38">
        <v>0</v>
      </c>
      <c r="I190" s="38"/>
    </row>
    <row r="191" spans="1:11" s="59" customFormat="1" x14ac:dyDescent="0.25">
      <c r="A191" s="38" t="s">
        <v>410</v>
      </c>
      <c r="B191" s="37">
        <v>8699.19</v>
      </c>
      <c r="C191" s="38">
        <v>50.75</v>
      </c>
      <c r="D191" s="38">
        <v>50.75</v>
      </c>
      <c r="E191" s="38">
        <v>50.75</v>
      </c>
      <c r="F191" s="38">
        <v>50.74</v>
      </c>
      <c r="G191" s="38">
        <v>50.74</v>
      </c>
      <c r="H191" s="38">
        <v>0</v>
      </c>
      <c r="I191" s="37"/>
    </row>
    <row r="192" spans="1:11" s="59" customFormat="1" x14ac:dyDescent="0.25">
      <c r="A192" s="38" t="s">
        <v>411</v>
      </c>
      <c r="B192" s="37"/>
      <c r="C192" s="38">
        <v>50.74</v>
      </c>
      <c r="D192" s="38">
        <v>50.74</v>
      </c>
      <c r="E192" s="38">
        <v>50.75</v>
      </c>
      <c r="F192" s="38">
        <v>50.75</v>
      </c>
      <c r="G192" s="38">
        <v>50.75</v>
      </c>
      <c r="H192" s="38">
        <v>0</v>
      </c>
      <c r="I192" s="38"/>
    </row>
    <row r="193" spans="1:9" s="59" customFormat="1" x14ac:dyDescent="0.25">
      <c r="A193" s="38" t="s">
        <v>169</v>
      </c>
      <c r="B193" s="37">
        <v>10850</v>
      </c>
      <c r="C193" s="38">
        <v>63.29</v>
      </c>
      <c r="D193" s="38">
        <v>63.3</v>
      </c>
      <c r="E193" s="38">
        <v>63.29</v>
      </c>
      <c r="F193" s="38">
        <v>63.29</v>
      </c>
      <c r="G193" s="38">
        <v>63.3</v>
      </c>
      <c r="H193" s="38">
        <v>0</v>
      </c>
      <c r="I193" s="38"/>
    </row>
    <row r="194" spans="1:9" s="59" customFormat="1" x14ac:dyDescent="0.25">
      <c r="A194" s="38" t="s">
        <v>170</v>
      </c>
      <c r="B194" s="37"/>
      <c r="C194" s="38">
        <v>63.29</v>
      </c>
      <c r="D194" s="38">
        <v>63.29</v>
      </c>
      <c r="E194" s="38">
        <v>63.29</v>
      </c>
      <c r="F194" s="38">
        <v>63.29</v>
      </c>
      <c r="G194" s="38">
        <v>63.29</v>
      </c>
      <c r="H194" s="38">
        <v>0</v>
      </c>
      <c r="I194" s="38"/>
    </row>
    <row r="195" spans="1:9" s="59" customFormat="1" x14ac:dyDescent="0.25">
      <c r="A195" s="38" t="s">
        <v>171</v>
      </c>
      <c r="B195" s="37">
        <v>1860</v>
      </c>
      <c r="C195" s="38">
        <v>0</v>
      </c>
      <c r="D195" s="38">
        <v>0</v>
      </c>
      <c r="E195" s="38">
        <v>0</v>
      </c>
      <c r="F195" s="38">
        <v>0</v>
      </c>
      <c r="G195" s="38">
        <v>0</v>
      </c>
      <c r="H195" s="38">
        <v>0</v>
      </c>
      <c r="I195" s="38"/>
    </row>
    <row r="196" spans="1:9" s="59" customFormat="1" x14ac:dyDescent="0.25">
      <c r="A196" s="38" t="s">
        <v>172</v>
      </c>
      <c r="B196" s="37"/>
      <c r="C196" s="38">
        <v>0</v>
      </c>
      <c r="D196" s="38">
        <v>0</v>
      </c>
      <c r="E196" s="38">
        <v>0</v>
      </c>
      <c r="F196" s="38">
        <v>0</v>
      </c>
      <c r="G196" s="38">
        <v>0</v>
      </c>
      <c r="H196" s="38">
        <v>0</v>
      </c>
      <c r="I196" s="38"/>
    </row>
    <row r="197" spans="1:9" x14ac:dyDescent="0.25">
      <c r="A197" s="32" t="s">
        <v>44</v>
      </c>
      <c r="B197" s="35">
        <f>SUM(B185:B195)</f>
        <v>192639.3</v>
      </c>
      <c r="C197" s="32">
        <v>1428.96</v>
      </c>
      <c r="D197" s="32">
        <v>1428.94</v>
      </c>
      <c r="E197" s="32">
        <v>1211.69</v>
      </c>
      <c r="F197" s="32">
        <v>341.45</v>
      </c>
      <c r="G197" s="32">
        <v>341.44</v>
      </c>
      <c r="H197" s="32">
        <v>0</v>
      </c>
      <c r="I197" s="32"/>
    </row>
    <row r="198" spans="1:9" x14ac:dyDescent="0.25">
      <c r="A198" s="28"/>
      <c r="B198" s="29"/>
      <c r="C198" s="28">
        <v>1428.94</v>
      </c>
      <c r="D198" s="28">
        <v>1428.95</v>
      </c>
      <c r="E198" s="28">
        <v>341.44</v>
      </c>
      <c r="F198" s="28">
        <v>341.46</v>
      </c>
      <c r="G198" s="28">
        <v>341.46</v>
      </c>
      <c r="H198" s="28">
        <v>0</v>
      </c>
      <c r="I198" s="28"/>
    </row>
    <row r="199" spans="1:9" x14ac:dyDescent="0.25">
      <c r="A199" s="30" t="s">
        <v>173</v>
      </c>
      <c r="B199" s="31"/>
      <c r="C199" s="32"/>
      <c r="D199" s="32"/>
      <c r="E199" s="32"/>
      <c r="F199" s="32"/>
      <c r="G199" s="32"/>
      <c r="H199" s="32"/>
      <c r="I199" s="32"/>
    </row>
    <row r="200" spans="1:9" s="59" customFormat="1" x14ac:dyDescent="0.25">
      <c r="A200" s="32" t="s">
        <v>443</v>
      </c>
      <c r="B200" s="31">
        <v>123761.77</v>
      </c>
      <c r="C200" s="38"/>
      <c r="D200" s="38"/>
      <c r="E200" s="38"/>
      <c r="F200" s="38"/>
      <c r="G200" s="38"/>
      <c r="H200" s="38"/>
      <c r="I200" s="38"/>
    </row>
    <row r="201" spans="1:9" s="59" customFormat="1" x14ac:dyDescent="0.25">
      <c r="A201" s="32" t="s">
        <v>444</v>
      </c>
      <c r="B201" s="31"/>
      <c r="C201" s="38"/>
      <c r="D201" s="38"/>
      <c r="E201" s="38"/>
      <c r="F201" s="38"/>
      <c r="G201" s="38"/>
      <c r="H201" s="38"/>
      <c r="I201" s="38"/>
    </row>
    <row r="202" spans="1:9" s="59" customFormat="1" x14ac:dyDescent="0.25">
      <c r="A202" s="32" t="s">
        <v>558</v>
      </c>
      <c r="B202" s="31">
        <v>82741.91</v>
      </c>
      <c r="C202" s="38"/>
      <c r="D202" s="38"/>
      <c r="E202" s="38"/>
      <c r="F202" s="38"/>
      <c r="G202" s="38"/>
      <c r="H202" s="38"/>
      <c r="I202" s="38"/>
    </row>
    <row r="203" spans="1:9" s="59" customFormat="1" x14ac:dyDescent="0.25">
      <c r="A203" s="32" t="s">
        <v>559</v>
      </c>
      <c r="B203" s="31"/>
      <c r="C203" s="38"/>
      <c r="D203" s="38"/>
      <c r="E203" s="38"/>
      <c r="F203" s="38"/>
      <c r="G203" s="38"/>
      <c r="H203" s="38"/>
      <c r="I203" s="38"/>
    </row>
    <row r="204" spans="1:9" s="59" customFormat="1" x14ac:dyDescent="0.25">
      <c r="A204" s="38" t="s">
        <v>430</v>
      </c>
      <c r="B204" s="37">
        <v>8000</v>
      </c>
      <c r="C204" s="38"/>
      <c r="D204" s="38"/>
      <c r="E204" s="38"/>
      <c r="F204" s="38"/>
      <c r="G204" s="38"/>
      <c r="H204" s="38"/>
      <c r="I204" s="38"/>
    </row>
    <row r="205" spans="1:9" s="59" customFormat="1" x14ac:dyDescent="0.25">
      <c r="A205" s="38" t="s">
        <v>175</v>
      </c>
      <c r="B205" s="37"/>
      <c r="C205" s="38"/>
      <c r="D205" s="38"/>
      <c r="E205" s="38"/>
      <c r="F205" s="38"/>
      <c r="G205" s="38"/>
      <c r="H205" s="38"/>
      <c r="I205" s="38"/>
    </row>
    <row r="206" spans="1:9" s="59" customFormat="1" x14ac:dyDescent="0.25">
      <c r="A206" s="38" t="s">
        <v>431</v>
      </c>
      <c r="B206" s="37">
        <v>17504.52</v>
      </c>
      <c r="C206" s="38"/>
      <c r="D206" s="38"/>
      <c r="E206" s="38"/>
      <c r="F206" s="38"/>
      <c r="G206" s="38"/>
      <c r="H206" s="38"/>
      <c r="I206" s="38"/>
    </row>
    <row r="207" spans="1:9" s="59" customFormat="1" x14ac:dyDescent="0.25">
      <c r="A207" s="38" t="s">
        <v>432</v>
      </c>
      <c r="B207" s="37"/>
      <c r="C207" s="38"/>
      <c r="D207" s="38"/>
      <c r="E207" s="38"/>
      <c r="F207" s="38"/>
      <c r="G207" s="38"/>
      <c r="H207" s="38"/>
      <c r="I207" s="38"/>
    </row>
    <row r="208" spans="1:9" s="59" customFormat="1" x14ac:dyDescent="0.25">
      <c r="A208" s="32" t="s">
        <v>486</v>
      </c>
      <c r="B208" s="31">
        <v>10895.65</v>
      </c>
      <c r="C208" s="32"/>
      <c r="D208" s="32"/>
      <c r="E208" s="32"/>
      <c r="F208" s="32"/>
      <c r="G208" s="32"/>
      <c r="H208" s="32"/>
      <c r="I208" s="32"/>
    </row>
    <row r="209" spans="1:9" s="59" customFormat="1" x14ac:dyDescent="0.25">
      <c r="A209" s="32" t="s">
        <v>487</v>
      </c>
      <c r="B209" s="31"/>
      <c r="C209" s="32"/>
      <c r="D209" s="32"/>
      <c r="E209" s="32"/>
      <c r="F209" s="32"/>
      <c r="G209" s="32"/>
      <c r="H209" s="32"/>
      <c r="I209" s="32"/>
    </row>
    <row r="210" spans="1:9" s="59" customFormat="1" x14ac:dyDescent="0.25">
      <c r="A210" s="32" t="s">
        <v>562</v>
      </c>
      <c r="B210" s="31">
        <v>55491.34</v>
      </c>
      <c r="C210" s="32"/>
      <c r="D210" s="32"/>
      <c r="E210" s="32"/>
      <c r="F210" s="32"/>
      <c r="G210" s="32"/>
      <c r="H210" s="32"/>
      <c r="I210" s="32"/>
    </row>
    <row r="211" spans="1:9" s="59" customFormat="1" x14ac:dyDescent="0.25">
      <c r="A211" s="32" t="s">
        <v>563</v>
      </c>
      <c r="B211" s="31"/>
      <c r="C211" s="32"/>
      <c r="D211" s="32"/>
      <c r="E211" s="32"/>
      <c r="F211" s="32"/>
      <c r="G211" s="32"/>
      <c r="H211" s="32"/>
      <c r="I211" s="32"/>
    </row>
    <row r="212" spans="1:9" s="59" customFormat="1" x14ac:dyDescent="0.25">
      <c r="A212" s="32" t="s">
        <v>564</v>
      </c>
      <c r="B212" s="31">
        <v>55491.34</v>
      </c>
      <c r="C212" s="32"/>
      <c r="D212" s="32"/>
      <c r="E212" s="32"/>
      <c r="F212" s="32"/>
      <c r="G212" s="32"/>
      <c r="H212" s="32"/>
      <c r="I212" s="32"/>
    </row>
    <row r="213" spans="1:9" s="59" customFormat="1" x14ac:dyDescent="0.25">
      <c r="A213" s="32" t="s">
        <v>565</v>
      </c>
      <c r="B213" s="31"/>
      <c r="C213" s="32"/>
      <c r="D213" s="32"/>
      <c r="E213" s="32"/>
      <c r="F213" s="32"/>
      <c r="G213" s="32"/>
      <c r="H213" s="32"/>
      <c r="I213" s="32"/>
    </row>
    <row r="214" spans="1:9" s="59" customFormat="1" x14ac:dyDescent="0.25">
      <c r="A214" s="32" t="s">
        <v>566</v>
      </c>
      <c r="B214" s="31">
        <v>55491.34</v>
      </c>
      <c r="C214" s="32"/>
      <c r="D214" s="32"/>
      <c r="E214" s="32"/>
      <c r="F214" s="32"/>
      <c r="G214" s="32"/>
      <c r="H214" s="32"/>
      <c r="I214" s="32">
        <v>1877785.59</v>
      </c>
    </row>
    <row r="215" spans="1:9" s="59" customFormat="1" x14ac:dyDescent="0.25">
      <c r="A215" s="32" t="s">
        <v>567</v>
      </c>
      <c r="B215" s="31"/>
      <c r="C215" s="32"/>
      <c r="D215" s="32"/>
      <c r="E215" s="32"/>
      <c r="F215" s="32"/>
      <c r="G215" s="32"/>
      <c r="H215" s="32"/>
      <c r="I215" s="31">
        <f>B200+B202+B210+B212+B214+B274+B296</f>
        <v>507218.36</v>
      </c>
    </row>
    <row r="216" spans="1:9" s="59" customFormat="1" x14ac:dyDescent="0.25">
      <c r="A216" s="38" t="s">
        <v>174</v>
      </c>
      <c r="B216" s="37">
        <v>9180.76</v>
      </c>
      <c r="C216" s="38">
        <v>76.510000000000005</v>
      </c>
      <c r="D216" s="38">
        <v>76.5</v>
      </c>
      <c r="E216" s="38">
        <v>60.99</v>
      </c>
      <c r="F216" s="38">
        <v>0</v>
      </c>
      <c r="G216" s="38">
        <v>0</v>
      </c>
      <c r="H216" s="38">
        <v>0</v>
      </c>
      <c r="I216" s="38">
        <f>SUM(I214:I215)</f>
        <v>2385003.9500000002</v>
      </c>
    </row>
    <row r="217" spans="1:9" s="59" customFormat="1" x14ac:dyDescent="0.25">
      <c r="A217" s="38" t="s">
        <v>175</v>
      </c>
      <c r="B217" s="37"/>
      <c r="C217" s="38">
        <v>76.510000000000005</v>
      </c>
      <c r="D217" s="38">
        <v>76.510000000000005</v>
      </c>
      <c r="E217" s="38">
        <v>-0.01</v>
      </c>
      <c r="F217" s="38">
        <v>0</v>
      </c>
      <c r="G217" s="38">
        <v>0</v>
      </c>
      <c r="H217" s="38">
        <v>0</v>
      </c>
      <c r="I217" s="37">
        <f>I216-B300</f>
        <v>123761.77000000095</v>
      </c>
    </row>
    <row r="218" spans="1:9" s="59" customFormat="1" x14ac:dyDescent="0.25">
      <c r="A218" s="38" t="s">
        <v>176</v>
      </c>
      <c r="B218" s="37">
        <v>9180.76</v>
      </c>
      <c r="C218" s="38">
        <v>76.510000000000005</v>
      </c>
      <c r="D218" s="38">
        <v>76.5</v>
      </c>
      <c r="E218" s="38">
        <v>60.99</v>
      </c>
      <c r="F218" s="38">
        <v>0</v>
      </c>
      <c r="G218" s="38">
        <v>0</v>
      </c>
      <c r="H218" s="38">
        <v>0</v>
      </c>
      <c r="I218" s="38"/>
    </row>
    <row r="219" spans="1:9" s="59" customFormat="1" x14ac:dyDescent="0.25">
      <c r="A219" s="38" t="s">
        <v>175</v>
      </c>
      <c r="B219" s="37"/>
      <c r="C219" s="38">
        <v>76.510000000000005</v>
      </c>
      <c r="D219" s="38">
        <v>76.510000000000005</v>
      </c>
      <c r="E219" s="38">
        <v>-0.01</v>
      </c>
      <c r="F219" s="38">
        <v>0</v>
      </c>
      <c r="G219" s="38">
        <v>0</v>
      </c>
      <c r="H219" s="38">
        <v>0</v>
      </c>
      <c r="I219" s="38"/>
    </row>
    <row r="220" spans="1:9" s="59" customFormat="1" x14ac:dyDescent="0.25">
      <c r="A220" s="38" t="s">
        <v>177</v>
      </c>
      <c r="B220" s="37">
        <v>88081.54</v>
      </c>
      <c r="C220" s="38">
        <v>513.80999999999995</v>
      </c>
      <c r="D220" s="38">
        <v>513.80999999999995</v>
      </c>
      <c r="E220" s="38">
        <v>513.80999999999995</v>
      </c>
      <c r="F220" s="38">
        <v>513.80999999999995</v>
      </c>
      <c r="G220" s="38">
        <v>513.80999999999995</v>
      </c>
      <c r="H220" s="38">
        <v>0</v>
      </c>
      <c r="I220" s="38"/>
    </row>
    <row r="221" spans="1:9" s="59" customFormat="1" x14ac:dyDescent="0.25">
      <c r="A221" s="38" t="s">
        <v>178</v>
      </c>
      <c r="B221" s="37"/>
      <c r="C221" s="38">
        <v>513.79999999999995</v>
      </c>
      <c r="D221" s="38">
        <v>513.80999999999995</v>
      </c>
      <c r="E221" s="38">
        <v>513.80999999999995</v>
      </c>
      <c r="F221" s="38">
        <v>513.80999999999995</v>
      </c>
      <c r="G221" s="38">
        <v>513.80999999999995</v>
      </c>
      <c r="H221" s="38">
        <v>0</v>
      </c>
      <c r="I221" s="38"/>
    </row>
    <row r="222" spans="1:9" s="59" customFormat="1" x14ac:dyDescent="0.25">
      <c r="A222" s="38" t="s">
        <v>179</v>
      </c>
      <c r="B222" s="37">
        <v>11222.94</v>
      </c>
      <c r="C222" s="38">
        <v>93.52</v>
      </c>
      <c r="D222" s="38">
        <v>93.52</v>
      </c>
      <c r="E222" s="38">
        <v>74.98</v>
      </c>
      <c r="F222" s="38">
        <v>0</v>
      </c>
      <c r="G222" s="38">
        <v>0</v>
      </c>
      <c r="H222" s="38">
        <v>0</v>
      </c>
      <c r="I222" s="38"/>
    </row>
    <row r="223" spans="1:9" s="59" customFormat="1" x14ac:dyDescent="0.25">
      <c r="A223" s="38" t="s">
        <v>180</v>
      </c>
      <c r="B223" s="37"/>
      <c r="C223" s="38">
        <v>93.53</v>
      </c>
      <c r="D223" s="38">
        <v>93.52</v>
      </c>
      <c r="E223" s="38">
        <v>0</v>
      </c>
      <c r="F223" s="38">
        <v>0</v>
      </c>
      <c r="G223" s="38">
        <v>0</v>
      </c>
      <c r="H223" s="38">
        <v>0</v>
      </c>
      <c r="I223" s="38"/>
    </row>
    <row r="224" spans="1:9" s="59" customFormat="1" x14ac:dyDescent="0.25">
      <c r="A224" s="38" t="s">
        <v>181</v>
      </c>
      <c r="B224" s="37">
        <v>13149.37</v>
      </c>
      <c r="C224" s="38">
        <v>76.709999999999994</v>
      </c>
      <c r="D224" s="38">
        <v>76.709999999999994</v>
      </c>
      <c r="E224" s="38">
        <v>76.709999999999994</v>
      </c>
      <c r="F224" s="38">
        <v>76.709999999999994</v>
      </c>
      <c r="G224" s="38">
        <v>76.709999999999994</v>
      </c>
      <c r="H224" s="38">
        <v>0</v>
      </c>
      <c r="I224" s="38"/>
    </row>
    <row r="225" spans="1:9" s="59" customFormat="1" x14ac:dyDescent="0.25">
      <c r="A225" s="38" t="s">
        <v>182</v>
      </c>
      <c r="B225" s="37"/>
      <c r="C225" s="38">
        <v>76.7</v>
      </c>
      <c r="D225" s="38">
        <v>76.7</v>
      </c>
      <c r="E225" s="38">
        <v>76.7</v>
      </c>
      <c r="F225" s="38">
        <v>76.7</v>
      </c>
      <c r="G225" s="38">
        <v>76.7</v>
      </c>
      <c r="H225" s="38">
        <v>0</v>
      </c>
      <c r="I225" s="38"/>
    </row>
    <row r="226" spans="1:9" s="59" customFormat="1" x14ac:dyDescent="0.25">
      <c r="A226" s="38" t="s">
        <v>183</v>
      </c>
      <c r="B226" s="37">
        <v>31972.5</v>
      </c>
      <c r="C226" s="38">
        <v>373.01</v>
      </c>
      <c r="D226" s="38">
        <v>373.01</v>
      </c>
      <c r="E226" s="38">
        <v>373.01</v>
      </c>
      <c r="F226" s="38">
        <v>373.01</v>
      </c>
      <c r="G226" s="38">
        <v>373.01</v>
      </c>
      <c r="H226" s="38">
        <v>0</v>
      </c>
      <c r="I226" s="38"/>
    </row>
    <row r="227" spans="1:9" s="59" customFormat="1" x14ac:dyDescent="0.25">
      <c r="A227" s="38" t="s">
        <v>184</v>
      </c>
      <c r="B227" s="37"/>
      <c r="C227" s="38">
        <v>373.01</v>
      </c>
      <c r="D227" s="38">
        <v>373.02</v>
      </c>
      <c r="E227" s="38">
        <v>373.01</v>
      </c>
      <c r="F227" s="38">
        <v>373.02</v>
      </c>
      <c r="G227" s="38">
        <v>373.01</v>
      </c>
      <c r="H227" s="38">
        <v>0</v>
      </c>
      <c r="I227" s="38"/>
    </row>
    <row r="228" spans="1:9" s="59" customFormat="1" x14ac:dyDescent="0.25">
      <c r="A228" s="38" t="s">
        <v>185</v>
      </c>
      <c r="B228" s="37">
        <v>31972.5</v>
      </c>
      <c r="C228" s="38">
        <v>373.01</v>
      </c>
      <c r="D228" s="38">
        <v>373.01</v>
      </c>
      <c r="E228" s="38">
        <v>373.01</v>
      </c>
      <c r="F228" s="38">
        <v>373.01</v>
      </c>
      <c r="G228" s="38">
        <v>373.01</v>
      </c>
      <c r="H228" s="38">
        <v>0</v>
      </c>
      <c r="I228" s="38"/>
    </row>
    <row r="229" spans="1:9" s="59" customFormat="1" x14ac:dyDescent="0.25">
      <c r="A229" s="38" t="s">
        <v>184</v>
      </c>
      <c r="B229" s="37"/>
      <c r="C229" s="38">
        <v>373.01</v>
      </c>
      <c r="D229" s="38">
        <v>373.02</v>
      </c>
      <c r="E229" s="38">
        <v>373.01</v>
      </c>
      <c r="F229" s="38">
        <v>373.02</v>
      </c>
      <c r="G229" s="38">
        <v>373.01</v>
      </c>
      <c r="H229" s="38">
        <v>0</v>
      </c>
      <c r="I229" s="38"/>
    </row>
    <row r="230" spans="1:9" s="59" customFormat="1" x14ac:dyDescent="0.25">
      <c r="A230" s="38" t="s">
        <v>186</v>
      </c>
      <c r="B230" s="37">
        <v>4321.3999999999996</v>
      </c>
      <c r="C230" s="38">
        <v>50.42</v>
      </c>
      <c r="D230" s="38">
        <v>50.42</v>
      </c>
      <c r="E230" s="38">
        <v>50.41</v>
      </c>
      <c r="F230" s="38">
        <v>50.42</v>
      </c>
      <c r="G230" s="38">
        <v>50.42</v>
      </c>
      <c r="H230" s="38">
        <v>0</v>
      </c>
      <c r="I230" s="38"/>
    </row>
    <row r="231" spans="1:9" s="59" customFormat="1" x14ac:dyDescent="0.25">
      <c r="A231" s="38" t="s">
        <v>187</v>
      </c>
      <c r="B231" s="37"/>
      <c r="C231" s="38">
        <v>50.41</v>
      </c>
      <c r="D231" s="38">
        <v>50.42</v>
      </c>
      <c r="E231" s="38">
        <v>50.42</v>
      </c>
      <c r="F231" s="38">
        <v>50.41</v>
      </c>
      <c r="G231" s="38">
        <v>50.41</v>
      </c>
      <c r="H231" s="38">
        <v>0</v>
      </c>
      <c r="I231" s="38"/>
    </row>
    <row r="232" spans="1:9" s="59" customFormat="1" x14ac:dyDescent="0.25">
      <c r="A232" s="38" t="s">
        <v>188</v>
      </c>
      <c r="B232" s="37">
        <v>8030.2</v>
      </c>
      <c r="C232" s="38">
        <v>93.69</v>
      </c>
      <c r="D232" s="38">
        <v>93.69</v>
      </c>
      <c r="E232" s="38">
        <v>93.68</v>
      </c>
      <c r="F232" s="38">
        <v>93.68</v>
      </c>
      <c r="G232" s="38">
        <v>93.68</v>
      </c>
      <c r="H232" s="38">
        <v>0</v>
      </c>
      <c r="I232" s="38"/>
    </row>
    <row r="233" spans="1:9" s="59" customFormat="1" x14ac:dyDescent="0.25">
      <c r="A233" s="38" t="s">
        <v>189</v>
      </c>
      <c r="B233" s="37"/>
      <c r="C233" s="38">
        <v>93.68</v>
      </c>
      <c r="D233" s="38">
        <v>93.69</v>
      </c>
      <c r="E233" s="38">
        <v>93.69</v>
      </c>
      <c r="F233" s="38">
        <v>93.69</v>
      </c>
      <c r="G233" s="38">
        <v>93.69</v>
      </c>
      <c r="H233" s="38">
        <v>0</v>
      </c>
      <c r="I233" s="38"/>
    </row>
    <row r="234" spans="1:9" s="59" customFormat="1" x14ac:dyDescent="0.25">
      <c r="A234" s="38" t="s">
        <v>190</v>
      </c>
      <c r="B234" s="37">
        <v>128370.84</v>
      </c>
      <c r="C234" s="38">
        <v>748.83</v>
      </c>
      <c r="D234" s="38">
        <v>748.83</v>
      </c>
      <c r="E234" s="38">
        <v>748.83</v>
      </c>
      <c r="F234" s="38">
        <v>748.83</v>
      </c>
      <c r="G234" s="38">
        <v>748.83</v>
      </c>
      <c r="H234" s="38">
        <v>0</v>
      </c>
      <c r="I234" s="38"/>
    </row>
    <row r="235" spans="1:9" s="59" customFormat="1" x14ac:dyDescent="0.25">
      <c r="A235" s="38" t="s">
        <v>191</v>
      </c>
      <c r="B235" s="37"/>
      <c r="C235" s="38">
        <v>748.83</v>
      </c>
      <c r="D235" s="38">
        <v>748.83</v>
      </c>
      <c r="E235" s="38">
        <v>748.83</v>
      </c>
      <c r="F235" s="38">
        <v>748.83</v>
      </c>
      <c r="G235" s="38">
        <v>748.83</v>
      </c>
      <c r="H235" s="38">
        <v>0</v>
      </c>
      <c r="I235" s="38"/>
    </row>
    <row r="236" spans="1:9" s="59" customFormat="1" x14ac:dyDescent="0.25">
      <c r="A236" s="38" t="s">
        <v>192</v>
      </c>
      <c r="B236" s="37">
        <v>128370.84</v>
      </c>
      <c r="C236" s="38">
        <v>748.83</v>
      </c>
      <c r="D236" s="38">
        <v>748.83</v>
      </c>
      <c r="E236" s="38">
        <v>748.83</v>
      </c>
      <c r="F236" s="38">
        <v>748.83</v>
      </c>
      <c r="G236" s="38">
        <v>748.83</v>
      </c>
      <c r="H236" s="38">
        <v>0</v>
      </c>
      <c r="I236" s="38"/>
    </row>
    <row r="237" spans="1:9" s="59" customFormat="1" x14ac:dyDescent="0.25">
      <c r="A237" s="38" t="s">
        <v>193</v>
      </c>
      <c r="B237" s="37"/>
      <c r="C237" s="38">
        <v>748.83</v>
      </c>
      <c r="D237" s="38">
        <v>748.83</v>
      </c>
      <c r="E237" s="38">
        <v>748.83</v>
      </c>
      <c r="F237" s="38">
        <v>748.83</v>
      </c>
      <c r="G237" s="38">
        <v>748.83</v>
      </c>
      <c r="H237" s="38">
        <v>0</v>
      </c>
      <c r="I237" s="38"/>
    </row>
    <row r="238" spans="1:9" s="59" customFormat="1" x14ac:dyDescent="0.25">
      <c r="A238" s="38" t="s">
        <v>194</v>
      </c>
      <c r="B238" s="37">
        <v>15372.29</v>
      </c>
      <c r="C238" s="38">
        <v>128.1</v>
      </c>
      <c r="D238" s="38">
        <v>128.1</v>
      </c>
      <c r="E238" s="38">
        <v>102.54</v>
      </c>
      <c r="F238" s="38">
        <v>0</v>
      </c>
      <c r="G238" s="38">
        <v>0</v>
      </c>
      <c r="H238" s="38">
        <v>0</v>
      </c>
      <c r="I238" s="38"/>
    </row>
    <row r="239" spans="1:9" s="59" customFormat="1" x14ac:dyDescent="0.25">
      <c r="A239" s="38" t="s">
        <v>195</v>
      </c>
      <c r="B239" s="37"/>
      <c r="C239" s="38">
        <v>128.11000000000001</v>
      </c>
      <c r="D239" s="38">
        <v>128.1</v>
      </c>
      <c r="E239" s="38">
        <v>0</v>
      </c>
      <c r="F239" s="38">
        <v>0</v>
      </c>
      <c r="G239" s="38">
        <v>0</v>
      </c>
      <c r="H239" s="38">
        <v>0</v>
      </c>
      <c r="I239" s="38"/>
    </row>
    <row r="240" spans="1:9" s="59" customFormat="1" x14ac:dyDescent="0.25">
      <c r="A240" s="38" t="s">
        <v>196</v>
      </c>
      <c r="B240" s="37">
        <v>15372.29</v>
      </c>
      <c r="C240" s="38">
        <v>128.1</v>
      </c>
      <c r="D240" s="38">
        <v>128.1</v>
      </c>
      <c r="E240" s="38">
        <v>102.54</v>
      </c>
      <c r="F240" s="38">
        <v>0</v>
      </c>
      <c r="G240" s="38">
        <v>0</v>
      </c>
      <c r="H240" s="38">
        <v>0</v>
      </c>
      <c r="I240" s="38"/>
    </row>
    <row r="241" spans="1:9" s="59" customFormat="1" x14ac:dyDescent="0.25">
      <c r="A241" s="38" t="s">
        <v>195</v>
      </c>
      <c r="B241" s="37"/>
      <c r="C241" s="38">
        <v>128.11000000000001</v>
      </c>
      <c r="D241" s="38">
        <v>128.1</v>
      </c>
      <c r="E241" s="38">
        <v>0</v>
      </c>
      <c r="F241" s="38">
        <v>0</v>
      </c>
      <c r="G241" s="38">
        <v>0</v>
      </c>
      <c r="H241" s="38">
        <v>0</v>
      </c>
      <c r="I241" s="38"/>
    </row>
    <row r="242" spans="1:9" s="59" customFormat="1" x14ac:dyDescent="0.25">
      <c r="A242" s="38" t="s">
        <v>412</v>
      </c>
      <c r="B242" s="37">
        <v>1550.33</v>
      </c>
      <c r="C242" s="38">
        <v>0</v>
      </c>
      <c r="D242" s="38">
        <v>0</v>
      </c>
      <c r="E242" s="38">
        <v>0</v>
      </c>
      <c r="F242" s="38">
        <v>0</v>
      </c>
      <c r="G242" s="38">
        <v>0</v>
      </c>
      <c r="H242" s="38">
        <v>0</v>
      </c>
      <c r="I242" s="37"/>
    </row>
    <row r="243" spans="1:9" s="59" customFormat="1" x14ac:dyDescent="0.25">
      <c r="A243" s="38" t="s">
        <v>413</v>
      </c>
      <c r="B243" s="37"/>
      <c r="C243" s="38">
        <v>0</v>
      </c>
      <c r="D243" s="38">
        <v>0</v>
      </c>
      <c r="E243" s="38">
        <v>0</v>
      </c>
      <c r="F243" s="38">
        <v>0</v>
      </c>
      <c r="G243" s="38">
        <v>0</v>
      </c>
      <c r="H243" s="38">
        <v>0</v>
      </c>
      <c r="I243" s="38"/>
    </row>
    <row r="244" spans="1:9" s="59" customFormat="1" x14ac:dyDescent="0.25">
      <c r="A244" s="38" t="s">
        <v>414</v>
      </c>
      <c r="B244" s="37">
        <v>1650</v>
      </c>
      <c r="C244" s="38">
        <v>0</v>
      </c>
      <c r="D244" s="38">
        <v>0</v>
      </c>
      <c r="E244" s="38">
        <v>0</v>
      </c>
      <c r="F244" s="38">
        <v>0</v>
      </c>
      <c r="G244" s="38">
        <v>0</v>
      </c>
      <c r="H244" s="38">
        <v>0</v>
      </c>
      <c r="I244" s="37"/>
    </row>
    <row r="245" spans="1:9" s="59" customFormat="1" x14ac:dyDescent="0.25">
      <c r="A245" s="38" t="s">
        <v>415</v>
      </c>
      <c r="B245" s="37"/>
      <c r="C245" s="38">
        <v>0</v>
      </c>
      <c r="D245" s="38">
        <v>0</v>
      </c>
      <c r="E245" s="38">
        <v>0</v>
      </c>
      <c r="F245" s="38">
        <v>0</v>
      </c>
      <c r="G245" s="38">
        <v>0</v>
      </c>
      <c r="H245" s="38">
        <v>0</v>
      </c>
      <c r="I245" s="38"/>
    </row>
    <row r="246" spans="1:9" s="59" customFormat="1" x14ac:dyDescent="0.25">
      <c r="A246" s="38" t="s">
        <v>197</v>
      </c>
      <c r="B246" s="37">
        <v>99631.51</v>
      </c>
      <c r="C246" s="38">
        <v>581.17999999999995</v>
      </c>
      <c r="D246" s="38">
        <v>581.19000000000005</v>
      </c>
      <c r="E246" s="38">
        <v>581.19000000000005</v>
      </c>
      <c r="F246" s="38">
        <v>581.17999999999995</v>
      </c>
      <c r="G246" s="38">
        <v>581.17999999999995</v>
      </c>
      <c r="H246" s="38">
        <v>0</v>
      </c>
      <c r="I246" s="38"/>
    </row>
    <row r="247" spans="1:9" s="59" customFormat="1" x14ac:dyDescent="0.25">
      <c r="A247" s="38" t="s">
        <v>198</v>
      </c>
      <c r="B247" s="37"/>
      <c r="C247" s="38">
        <v>581.17999999999995</v>
      </c>
      <c r="D247" s="38">
        <v>581.17999999999995</v>
      </c>
      <c r="E247" s="38">
        <v>581.17999999999995</v>
      </c>
      <c r="F247" s="38">
        <v>581.19000000000005</v>
      </c>
      <c r="G247" s="38">
        <v>581.17999999999995</v>
      </c>
      <c r="H247" s="38">
        <v>0</v>
      </c>
      <c r="I247" s="38"/>
    </row>
    <row r="248" spans="1:9" s="59" customFormat="1" x14ac:dyDescent="0.25">
      <c r="A248" s="38" t="s">
        <v>199</v>
      </c>
      <c r="B248" s="37">
        <v>99631.51</v>
      </c>
      <c r="C248" s="38">
        <v>581.17999999999995</v>
      </c>
      <c r="D248" s="38">
        <v>581.19000000000005</v>
      </c>
      <c r="E248" s="38">
        <v>581.19000000000005</v>
      </c>
      <c r="F248" s="38">
        <v>581.17999999999995</v>
      </c>
      <c r="G248" s="38">
        <v>581.17999999999995</v>
      </c>
      <c r="H248" s="38">
        <v>0</v>
      </c>
      <c r="I248" s="38"/>
    </row>
    <row r="249" spans="1:9" s="59" customFormat="1" x14ac:dyDescent="0.25">
      <c r="A249" s="38" t="s">
        <v>198</v>
      </c>
      <c r="B249" s="37"/>
      <c r="C249" s="38">
        <v>581.17999999999995</v>
      </c>
      <c r="D249" s="38">
        <v>581.17999999999995</v>
      </c>
      <c r="E249" s="38">
        <v>581.17999999999995</v>
      </c>
      <c r="F249" s="38">
        <v>581.19000000000005</v>
      </c>
      <c r="G249" s="38">
        <v>581.17999999999995</v>
      </c>
      <c r="H249" s="38">
        <v>0</v>
      </c>
      <c r="I249" s="38"/>
    </row>
    <row r="250" spans="1:9" s="59" customFormat="1" x14ac:dyDescent="0.25">
      <c r="A250" s="38" t="s">
        <v>200</v>
      </c>
      <c r="B250" s="37">
        <v>99631.51</v>
      </c>
      <c r="C250" s="38">
        <v>581.17999999999995</v>
      </c>
      <c r="D250" s="38">
        <v>581.19000000000005</v>
      </c>
      <c r="E250" s="38">
        <v>581.19000000000005</v>
      </c>
      <c r="F250" s="38">
        <v>581.17999999999995</v>
      </c>
      <c r="G250" s="38">
        <v>581.17999999999995</v>
      </c>
      <c r="H250" s="38">
        <v>0</v>
      </c>
      <c r="I250" s="38"/>
    </row>
    <row r="251" spans="1:9" s="59" customFormat="1" x14ac:dyDescent="0.25">
      <c r="A251" s="38" t="s">
        <v>198</v>
      </c>
      <c r="B251" s="37"/>
      <c r="C251" s="38">
        <v>581.17999999999995</v>
      </c>
      <c r="D251" s="38">
        <v>581.17999999999995</v>
      </c>
      <c r="E251" s="38">
        <v>581.17999999999995</v>
      </c>
      <c r="F251" s="38">
        <v>581.19000000000005</v>
      </c>
      <c r="G251" s="38">
        <v>581.17999999999995</v>
      </c>
      <c r="H251" s="38">
        <v>0</v>
      </c>
      <c r="I251" s="38"/>
    </row>
    <row r="252" spans="1:9" s="59" customFormat="1" x14ac:dyDescent="0.25">
      <c r="A252" s="38" t="s">
        <v>201</v>
      </c>
      <c r="B252" s="37">
        <v>20429.14</v>
      </c>
      <c r="C252" s="38">
        <v>170.24</v>
      </c>
      <c r="D252" s="38">
        <v>170.24</v>
      </c>
      <c r="E252" s="38">
        <v>136.32</v>
      </c>
      <c r="F252" s="38">
        <v>0</v>
      </c>
      <c r="G252" s="38">
        <v>0</v>
      </c>
      <c r="H252" s="38">
        <v>0</v>
      </c>
      <c r="I252" s="38"/>
    </row>
    <row r="253" spans="1:9" s="59" customFormat="1" x14ac:dyDescent="0.25">
      <c r="A253" s="38" t="s">
        <v>198</v>
      </c>
      <c r="B253" s="37"/>
      <c r="C253" s="38">
        <v>170.24</v>
      </c>
      <c r="D253" s="38">
        <v>170.25</v>
      </c>
      <c r="E253" s="38">
        <v>0</v>
      </c>
      <c r="F253" s="38">
        <v>0</v>
      </c>
      <c r="G253" s="38">
        <v>0</v>
      </c>
      <c r="H253" s="38">
        <v>0</v>
      </c>
      <c r="I253" s="38"/>
    </row>
    <row r="254" spans="1:9" s="59" customFormat="1" x14ac:dyDescent="0.25">
      <c r="A254" s="38" t="s">
        <v>202</v>
      </c>
      <c r="B254" s="37">
        <v>20429.14</v>
      </c>
      <c r="C254" s="38">
        <v>170.24</v>
      </c>
      <c r="D254" s="38">
        <v>170.24</v>
      </c>
      <c r="E254" s="38">
        <v>136.32</v>
      </c>
      <c r="F254" s="38">
        <v>0</v>
      </c>
      <c r="G254" s="38">
        <v>0</v>
      </c>
      <c r="H254" s="38">
        <v>0</v>
      </c>
      <c r="I254" s="38"/>
    </row>
    <row r="255" spans="1:9" s="59" customFormat="1" x14ac:dyDescent="0.25">
      <c r="A255" s="38" t="s">
        <v>198</v>
      </c>
      <c r="B255" s="37"/>
      <c r="C255" s="38">
        <v>170.24</v>
      </c>
      <c r="D255" s="38">
        <v>170.25</v>
      </c>
      <c r="E255" s="38">
        <v>0</v>
      </c>
      <c r="F255" s="38">
        <v>0</v>
      </c>
      <c r="G255" s="38">
        <v>0</v>
      </c>
      <c r="H255" s="38">
        <v>0</v>
      </c>
      <c r="I255" s="38"/>
    </row>
    <row r="256" spans="1:9" s="59" customFormat="1" x14ac:dyDescent="0.25">
      <c r="A256" s="38" t="s">
        <v>203</v>
      </c>
      <c r="B256" s="37">
        <v>42380.82</v>
      </c>
      <c r="C256" s="38">
        <v>353.17</v>
      </c>
      <c r="D256" s="38">
        <v>353.17</v>
      </c>
      <c r="E256" s="38">
        <v>282.68</v>
      </c>
      <c r="F256" s="38">
        <v>0</v>
      </c>
      <c r="G256" s="38">
        <v>0</v>
      </c>
      <c r="H256" s="38">
        <v>0</v>
      </c>
      <c r="I256" s="38"/>
    </row>
    <row r="257" spans="1:9" s="59" customFormat="1" x14ac:dyDescent="0.25">
      <c r="A257" s="38" t="s">
        <v>204</v>
      </c>
      <c r="B257" s="37"/>
      <c r="C257" s="38">
        <v>353.18</v>
      </c>
      <c r="D257" s="38">
        <v>353.17</v>
      </c>
      <c r="E257" s="38">
        <v>0</v>
      </c>
      <c r="F257" s="38">
        <v>0</v>
      </c>
      <c r="G257" s="38">
        <v>0</v>
      </c>
      <c r="H257" s="38">
        <v>0</v>
      </c>
      <c r="I257" s="38"/>
    </row>
    <row r="258" spans="1:9" s="59" customFormat="1" x14ac:dyDescent="0.25">
      <c r="A258" s="38" t="s">
        <v>416</v>
      </c>
      <c r="B258" s="37">
        <v>4470</v>
      </c>
      <c r="C258" s="38">
        <v>52.15</v>
      </c>
      <c r="D258" s="38">
        <v>52.15</v>
      </c>
      <c r="E258" s="38">
        <v>0</v>
      </c>
      <c r="F258" s="38">
        <v>0</v>
      </c>
      <c r="G258" s="38">
        <v>0</v>
      </c>
      <c r="H258" s="38">
        <v>0</v>
      </c>
      <c r="I258" s="37"/>
    </row>
    <row r="259" spans="1:9" s="59" customFormat="1" x14ac:dyDescent="0.25">
      <c r="A259" s="38" t="s">
        <v>417</v>
      </c>
      <c r="B259" s="37"/>
      <c r="C259" s="38">
        <v>52.15</v>
      </c>
      <c r="D259" s="38">
        <v>37.25</v>
      </c>
      <c r="E259" s="38">
        <v>0</v>
      </c>
      <c r="F259" s="38">
        <v>0</v>
      </c>
      <c r="G259" s="38">
        <v>0</v>
      </c>
      <c r="H259" s="38">
        <v>0</v>
      </c>
      <c r="I259" s="38"/>
    </row>
    <row r="260" spans="1:9" s="59" customFormat="1" x14ac:dyDescent="0.25">
      <c r="A260" s="38" t="s">
        <v>205</v>
      </c>
      <c r="B260" s="37">
        <v>30042</v>
      </c>
      <c r="C260" s="38">
        <v>450.63</v>
      </c>
      <c r="D260" s="38">
        <v>450.63</v>
      </c>
      <c r="E260" s="38">
        <v>0</v>
      </c>
      <c r="F260" s="38">
        <v>0</v>
      </c>
      <c r="G260" s="38">
        <v>0</v>
      </c>
      <c r="H260" s="38">
        <v>0</v>
      </c>
      <c r="I260" s="38"/>
    </row>
    <row r="261" spans="1:9" s="59" customFormat="1" x14ac:dyDescent="0.25">
      <c r="A261" s="38" t="s">
        <v>206</v>
      </c>
      <c r="B261" s="37"/>
      <c r="C261" s="38">
        <v>450.63</v>
      </c>
      <c r="D261" s="38">
        <v>443.97</v>
      </c>
      <c r="E261" s="38">
        <v>0</v>
      </c>
      <c r="F261" s="38">
        <v>0</v>
      </c>
      <c r="G261" s="38">
        <v>0</v>
      </c>
      <c r="H261" s="38">
        <v>0</v>
      </c>
      <c r="I261" s="38"/>
    </row>
    <row r="262" spans="1:9" s="59" customFormat="1" x14ac:dyDescent="0.25">
      <c r="A262" s="38" t="s">
        <v>207</v>
      </c>
      <c r="B262" s="37">
        <v>4450</v>
      </c>
      <c r="C262" s="38">
        <v>37.08</v>
      </c>
      <c r="D262" s="38">
        <v>37.090000000000003</v>
      </c>
      <c r="E262" s="38">
        <v>37.08</v>
      </c>
      <c r="F262" s="38">
        <v>37.08</v>
      </c>
      <c r="G262" s="38">
        <v>37.090000000000003</v>
      </c>
      <c r="H262" s="38">
        <v>0</v>
      </c>
      <c r="I262" s="38"/>
    </row>
    <row r="263" spans="1:9" s="59" customFormat="1" x14ac:dyDescent="0.25">
      <c r="A263" s="38" t="s">
        <v>208</v>
      </c>
      <c r="B263" s="37"/>
      <c r="C263" s="38">
        <v>37.08</v>
      </c>
      <c r="D263" s="38">
        <v>37.08</v>
      </c>
      <c r="E263" s="38">
        <v>37.090000000000003</v>
      </c>
      <c r="F263" s="38">
        <v>37.08</v>
      </c>
      <c r="G263" s="38">
        <v>37.08</v>
      </c>
      <c r="H263" s="38">
        <v>0</v>
      </c>
      <c r="I263" s="38"/>
    </row>
    <row r="264" spans="1:9" s="59" customFormat="1" x14ac:dyDescent="0.25">
      <c r="A264" s="38" t="s">
        <v>209</v>
      </c>
      <c r="B264" s="37">
        <v>115845</v>
      </c>
      <c r="C264" s="38">
        <v>675.76</v>
      </c>
      <c r="D264" s="38">
        <v>675.76</v>
      </c>
      <c r="E264" s="38">
        <v>675.76</v>
      </c>
      <c r="F264" s="38">
        <v>675.76</v>
      </c>
      <c r="G264" s="38">
        <v>675.76</v>
      </c>
      <c r="H264" s="38">
        <v>0</v>
      </c>
      <c r="I264" s="38"/>
    </row>
    <row r="265" spans="1:9" s="59" customFormat="1" x14ac:dyDescent="0.25">
      <c r="A265" s="38" t="s">
        <v>210</v>
      </c>
      <c r="B265" s="37"/>
      <c r="C265" s="38">
        <v>675.77</v>
      </c>
      <c r="D265" s="38">
        <v>675.76</v>
      </c>
      <c r="E265" s="38">
        <v>675.77</v>
      </c>
      <c r="F265" s="38">
        <v>675.76</v>
      </c>
      <c r="G265" s="38">
        <v>675.77</v>
      </c>
      <c r="H265" s="38">
        <v>0</v>
      </c>
      <c r="I265" s="38"/>
    </row>
    <row r="266" spans="1:9" s="59" customFormat="1" x14ac:dyDescent="0.25">
      <c r="A266" s="38" t="s">
        <v>211</v>
      </c>
      <c r="B266" s="37">
        <v>69668.87</v>
      </c>
      <c r="C266" s="38">
        <v>406.4</v>
      </c>
      <c r="D266" s="38">
        <v>406.4</v>
      </c>
      <c r="E266" s="38">
        <v>406.4</v>
      </c>
      <c r="F266" s="38">
        <v>406.4</v>
      </c>
      <c r="G266" s="38">
        <v>406.4</v>
      </c>
      <c r="H266" s="38">
        <v>0</v>
      </c>
      <c r="I266" s="38"/>
    </row>
    <row r="267" spans="1:9" s="59" customFormat="1" x14ac:dyDescent="0.25">
      <c r="A267" s="38" t="s">
        <v>212</v>
      </c>
      <c r="B267" s="37"/>
      <c r="C267" s="38">
        <v>406.4</v>
      </c>
      <c r="D267" s="38">
        <v>406.4</v>
      </c>
      <c r="E267" s="38">
        <v>406.41</v>
      </c>
      <c r="F267" s="38">
        <v>406.4</v>
      </c>
      <c r="G267" s="38">
        <v>406.4</v>
      </c>
      <c r="H267" s="38">
        <v>0</v>
      </c>
      <c r="I267" s="38"/>
    </row>
    <row r="268" spans="1:9" s="59" customFormat="1" x14ac:dyDescent="0.25">
      <c r="A268" s="38" t="s">
        <v>213</v>
      </c>
      <c r="B268" s="37">
        <v>11955.9</v>
      </c>
      <c r="C268" s="38">
        <v>69.75</v>
      </c>
      <c r="D268" s="38">
        <v>69.739999999999995</v>
      </c>
      <c r="E268" s="38">
        <v>69.739999999999995</v>
      </c>
      <c r="F268" s="38">
        <v>69.739999999999995</v>
      </c>
      <c r="G268" s="38">
        <v>69.739999999999995</v>
      </c>
      <c r="H268" s="38">
        <v>0</v>
      </c>
      <c r="I268" s="38"/>
    </row>
    <row r="269" spans="1:9" s="59" customFormat="1" x14ac:dyDescent="0.25">
      <c r="A269" s="38" t="s">
        <v>214</v>
      </c>
      <c r="B269" s="37"/>
      <c r="C269" s="38">
        <v>69.739999999999995</v>
      </c>
      <c r="D269" s="38">
        <v>69.75</v>
      </c>
      <c r="E269" s="38">
        <v>69.739999999999995</v>
      </c>
      <c r="F269" s="38">
        <v>69.75</v>
      </c>
      <c r="G269" s="38">
        <v>69.739999999999995</v>
      </c>
      <c r="H269" s="38">
        <v>0</v>
      </c>
      <c r="I269" s="38"/>
    </row>
    <row r="270" spans="1:9" s="59" customFormat="1" x14ac:dyDescent="0.25">
      <c r="A270" s="38" t="s">
        <v>215</v>
      </c>
      <c r="B270" s="37">
        <v>11300</v>
      </c>
      <c r="C270" s="38">
        <v>65.92</v>
      </c>
      <c r="D270" s="38">
        <v>65.92</v>
      </c>
      <c r="E270" s="38">
        <v>65.91</v>
      </c>
      <c r="F270" s="38">
        <v>65.92</v>
      </c>
      <c r="G270" s="38">
        <v>65.92</v>
      </c>
      <c r="H270" s="38">
        <v>0</v>
      </c>
      <c r="I270" s="38"/>
    </row>
    <row r="271" spans="1:9" s="59" customFormat="1" x14ac:dyDescent="0.25">
      <c r="A271" s="38" t="s">
        <v>214</v>
      </c>
      <c r="B271" s="37"/>
      <c r="C271" s="38">
        <v>65.91</v>
      </c>
      <c r="D271" s="38">
        <v>65.92</v>
      </c>
      <c r="E271" s="38">
        <v>65.92</v>
      </c>
      <c r="F271" s="38">
        <v>65.91</v>
      </c>
      <c r="G271" s="38">
        <v>65.92</v>
      </c>
      <c r="H271" s="38">
        <v>0</v>
      </c>
      <c r="I271" s="38"/>
    </row>
    <row r="272" spans="1:9" s="59" customFormat="1" x14ac:dyDescent="0.25">
      <c r="A272" s="38" t="s">
        <v>216</v>
      </c>
      <c r="B272" s="37">
        <v>197309.97</v>
      </c>
      <c r="C272" s="38">
        <v>1150.98</v>
      </c>
      <c r="D272" s="38">
        <v>1150.98</v>
      </c>
      <c r="E272" s="38">
        <v>1150.98</v>
      </c>
      <c r="F272" s="38">
        <v>1150.98</v>
      </c>
      <c r="G272" s="38">
        <v>1150.98</v>
      </c>
      <c r="H272" s="38">
        <v>0</v>
      </c>
      <c r="I272" s="38"/>
    </row>
    <row r="273" spans="1:9" s="59" customFormat="1" x14ac:dyDescent="0.25">
      <c r="A273" s="38" t="s">
        <v>217</v>
      </c>
      <c r="B273" s="37"/>
      <c r="C273" s="38">
        <v>1150.97</v>
      </c>
      <c r="D273" s="38">
        <v>1150.97</v>
      </c>
      <c r="E273" s="38">
        <v>1150.97</v>
      </c>
      <c r="F273" s="38">
        <v>1150.97</v>
      </c>
      <c r="G273" s="38">
        <v>1150.97</v>
      </c>
      <c r="H273" s="38">
        <v>0</v>
      </c>
      <c r="I273" s="38"/>
    </row>
    <row r="274" spans="1:9" s="59" customFormat="1" x14ac:dyDescent="0.25">
      <c r="A274" s="32" t="s">
        <v>568</v>
      </c>
      <c r="B274" s="31">
        <v>52058.5</v>
      </c>
      <c r="C274" s="38"/>
      <c r="D274" s="38"/>
      <c r="E274" s="38"/>
      <c r="F274" s="38"/>
      <c r="G274" s="38"/>
      <c r="H274" s="38"/>
      <c r="I274" s="38"/>
    </row>
    <row r="275" spans="1:9" s="59" customFormat="1" x14ac:dyDescent="0.25">
      <c r="A275" s="32" t="s">
        <v>569</v>
      </c>
      <c r="B275" s="31"/>
      <c r="C275" s="38"/>
      <c r="D275" s="38"/>
      <c r="E275" s="38"/>
      <c r="F275" s="38"/>
      <c r="G275" s="38"/>
      <c r="H275" s="38"/>
      <c r="I275" s="38"/>
    </row>
    <row r="276" spans="1:9" s="59" customFormat="1" x14ac:dyDescent="0.25">
      <c r="A276" s="38" t="s">
        <v>218</v>
      </c>
      <c r="B276" s="37">
        <v>6450</v>
      </c>
      <c r="C276" s="38">
        <v>37.630000000000003</v>
      </c>
      <c r="D276" s="38">
        <v>37.630000000000003</v>
      </c>
      <c r="E276" s="38">
        <v>37.630000000000003</v>
      </c>
      <c r="F276" s="38">
        <v>37.630000000000003</v>
      </c>
      <c r="G276" s="38">
        <v>37.630000000000003</v>
      </c>
      <c r="H276" s="38">
        <v>0</v>
      </c>
      <c r="I276" s="38"/>
    </row>
    <row r="277" spans="1:9" s="59" customFormat="1" x14ac:dyDescent="0.25">
      <c r="A277" s="38" t="s">
        <v>219</v>
      </c>
      <c r="B277" s="37"/>
      <c r="C277" s="38">
        <v>37.619999999999997</v>
      </c>
      <c r="D277" s="38">
        <v>37.619999999999997</v>
      </c>
      <c r="E277" s="38">
        <v>37.619999999999997</v>
      </c>
      <c r="F277" s="38">
        <v>37.619999999999997</v>
      </c>
      <c r="G277" s="38">
        <v>37.619999999999997</v>
      </c>
      <c r="H277" s="38">
        <v>0</v>
      </c>
      <c r="I277" s="38"/>
    </row>
    <row r="278" spans="1:9" s="59" customFormat="1" x14ac:dyDescent="0.25">
      <c r="A278" s="38" t="s">
        <v>220</v>
      </c>
      <c r="B278" s="37">
        <v>3600</v>
      </c>
      <c r="C278" s="38">
        <v>21</v>
      </c>
      <c r="D278" s="38">
        <v>21</v>
      </c>
      <c r="E278" s="38">
        <v>21</v>
      </c>
      <c r="F278" s="38">
        <v>21</v>
      </c>
      <c r="G278" s="38">
        <v>21</v>
      </c>
      <c r="H278" s="38">
        <v>0</v>
      </c>
      <c r="I278" s="38"/>
    </row>
    <row r="279" spans="1:9" s="59" customFormat="1" x14ac:dyDescent="0.25">
      <c r="A279" s="38" t="s">
        <v>221</v>
      </c>
      <c r="B279" s="37"/>
      <c r="C279" s="38">
        <v>21</v>
      </c>
      <c r="D279" s="38">
        <v>21</v>
      </c>
      <c r="E279" s="38">
        <v>21</v>
      </c>
      <c r="F279" s="38">
        <v>21</v>
      </c>
      <c r="G279" s="38">
        <v>21</v>
      </c>
      <c r="H279" s="38">
        <v>0</v>
      </c>
      <c r="I279" s="38"/>
    </row>
    <row r="280" spans="1:9" s="59" customFormat="1" x14ac:dyDescent="0.25">
      <c r="A280" s="38" t="s">
        <v>222</v>
      </c>
      <c r="B280" s="37">
        <v>3600</v>
      </c>
      <c r="C280" s="38">
        <v>21</v>
      </c>
      <c r="D280" s="38">
        <v>21</v>
      </c>
      <c r="E280" s="38">
        <v>21</v>
      </c>
      <c r="F280" s="38">
        <v>21</v>
      </c>
      <c r="G280" s="38">
        <v>21</v>
      </c>
      <c r="H280" s="38">
        <v>0</v>
      </c>
      <c r="I280" s="38"/>
    </row>
    <row r="281" spans="1:9" s="59" customFormat="1" x14ac:dyDescent="0.25">
      <c r="A281" s="38" t="s">
        <v>223</v>
      </c>
      <c r="B281" s="37"/>
      <c r="C281" s="38">
        <v>21</v>
      </c>
      <c r="D281" s="38">
        <v>21</v>
      </c>
      <c r="E281" s="38">
        <v>21</v>
      </c>
      <c r="F281" s="38">
        <v>21</v>
      </c>
      <c r="G281" s="38">
        <v>21</v>
      </c>
      <c r="H281" s="38">
        <v>0</v>
      </c>
      <c r="I281" s="38"/>
    </row>
    <row r="282" spans="1:9" s="59" customFormat="1" x14ac:dyDescent="0.25">
      <c r="A282" s="38" t="s">
        <v>224</v>
      </c>
      <c r="B282" s="37">
        <v>200517.41</v>
      </c>
      <c r="C282" s="38">
        <v>1169.68</v>
      </c>
      <c r="D282" s="38">
        <v>1169.68</v>
      </c>
      <c r="E282" s="38">
        <v>1169.68</v>
      </c>
      <c r="F282" s="38">
        <v>1169.68</v>
      </c>
      <c r="G282" s="38">
        <v>1169.68</v>
      </c>
      <c r="H282" s="38">
        <v>0</v>
      </c>
      <c r="I282" s="38"/>
    </row>
    <row r="283" spans="1:9" s="59" customFormat="1" x14ac:dyDescent="0.25">
      <c r="A283" s="38" t="s">
        <v>225</v>
      </c>
      <c r="B283" s="37"/>
      <c r="C283" s="38">
        <v>1169.69</v>
      </c>
      <c r="D283" s="38">
        <v>1169.69</v>
      </c>
      <c r="E283" s="38">
        <v>1169.69</v>
      </c>
      <c r="F283" s="38">
        <v>1169.69</v>
      </c>
      <c r="G283" s="38">
        <v>1169.69</v>
      </c>
      <c r="H283" s="38">
        <v>0</v>
      </c>
      <c r="I283" s="38"/>
    </row>
    <row r="284" spans="1:9" s="59" customFormat="1" x14ac:dyDescent="0.25">
      <c r="A284" s="38" t="s">
        <v>226</v>
      </c>
      <c r="B284" s="37">
        <v>5815</v>
      </c>
      <c r="C284" s="38">
        <v>33.92</v>
      </c>
      <c r="D284" s="38">
        <v>33.93</v>
      </c>
      <c r="E284" s="38">
        <v>33.92</v>
      </c>
      <c r="F284" s="38">
        <v>33.92</v>
      </c>
      <c r="G284" s="38">
        <v>33.92</v>
      </c>
      <c r="H284" s="38">
        <v>0</v>
      </c>
      <c r="I284" s="38"/>
    </row>
    <row r="285" spans="1:9" s="59" customFormat="1" x14ac:dyDescent="0.25">
      <c r="A285" s="38" t="s">
        <v>227</v>
      </c>
      <c r="B285" s="37"/>
      <c r="C285" s="38">
        <v>33.92</v>
      </c>
      <c r="D285" s="38">
        <v>33.92</v>
      </c>
      <c r="E285" s="38">
        <v>33.92</v>
      </c>
      <c r="F285" s="38">
        <v>33.92</v>
      </c>
      <c r="G285" s="38">
        <v>33.92</v>
      </c>
      <c r="H285" s="38">
        <v>0</v>
      </c>
      <c r="I285" s="38"/>
    </row>
    <row r="286" spans="1:9" s="59" customFormat="1" x14ac:dyDescent="0.25">
      <c r="A286" s="38" t="s">
        <v>228</v>
      </c>
      <c r="B286" s="37">
        <v>7020</v>
      </c>
      <c r="C286" s="38">
        <v>40.950000000000003</v>
      </c>
      <c r="D286" s="38">
        <v>40.950000000000003</v>
      </c>
      <c r="E286" s="38">
        <v>40.950000000000003</v>
      </c>
      <c r="F286" s="38">
        <v>40.950000000000003</v>
      </c>
      <c r="G286" s="38">
        <v>40.950000000000003</v>
      </c>
      <c r="H286" s="38">
        <v>0</v>
      </c>
      <c r="I286" s="38"/>
    </row>
    <row r="287" spans="1:9" s="59" customFormat="1" x14ac:dyDescent="0.25">
      <c r="A287" s="38" t="s">
        <v>229</v>
      </c>
      <c r="B287" s="37"/>
      <c r="C287" s="38">
        <v>40.950000000000003</v>
      </c>
      <c r="D287" s="38">
        <v>40.950000000000003</v>
      </c>
      <c r="E287" s="38">
        <v>40.950000000000003</v>
      </c>
      <c r="F287" s="38">
        <v>40.950000000000003</v>
      </c>
      <c r="G287" s="38">
        <v>40.950000000000003</v>
      </c>
      <c r="H287" s="38">
        <v>0</v>
      </c>
      <c r="I287" s="38"/>
    </row>
    <row r="288" spans="1:9" s="59" customFormat="1" x14ac:dyDescent="0.25">
      <c r="A288" s="38" t="s">
        <v>230</v>
      </c>
      <c r="B288" s="37">
        <v>31756.91</v>
      </c>
      <c r="C288" s="38">
        <v>185.25</v>
      </c>
      <c r="D288" s="38">
        <v>185.25</v>
      </c>
      <c r="E288" s="38">
        <v>185.25</v>
      </c>
      <c r="F288" s="38">
        <v>185.25</v>
      </c>
      <c r="G288" s="38">
        <v>185.25</v>
      </c>
      <c r="H288" s="38">
        <v>0</v>
      </c>
      <c r="I288" s="38"/>
    </row>
    <row r="289" spans="1:9" s="59" customFormat="1" x14ac:dyDescent="0.25">
      <c r="A289" s="38" t="s">
        <v>231</v>
      </c>
      <c r="B289" s="37"/>
      <c r="C289" s="38">
        <v>185.25</v>
      </c>
      <c r="D289" s="38">
        <v>185.25</v>
      </c>
      <c r="E289" s="38">
        <v>185.24</v>
      </c>
      <c r="F289" s="38">
        <v>185.25</v>
      </c>
      <c r="G289" s="38">
        <v>185.25</v>
      </c>
      <c r="H289" s="38">
        <v>0</v>
      </c>
      <c r="I289" s="38"/>
    </row>
    <row r="290" spans="1:9" s="59" customFormat="1" x14ac:dyDescent="0.25">
      <c r="A290" s="38" t="s">
        <v>232</v>
      </c>
      <c r="B290" s="37">
        <v>2800</v>
      </c>
      <c r="C290" s="38">
        <v>0</v>
      </c>
      <c r="D290" s="38">
        <v>0</v>
      </c>
      <c r="E290" s="38">
        <v>0</v>
      </c>
      <c r="F290" s="38">
        <v>0</v>
      </c>
      <c r="G290" s="38">
        <v>0</v>
      </c>
      <c r="H290" s="38">
        <v>0</v>
      </c>
      <c r="I290" s="38"/>
    </row>
    <row r="291" spans="1:9" s="59" customFormat="1" x14ac:dyDescent="0.25">
      <c r="A291" s="38" t="s">
        <v>233</v>
      </c>
      <c r="B291" s="37"/>
      <c r="C291" s="38">
        <v>0</v>
      </c>
      <c r="D291" s="38">
        <v>0</v>
      </c>
      <c r="E291" s="38">
        <v>0</v>
      </c>
      <c r="F291" s="38">
        <v>0</v>
      </c>
      <c r="G291" s="38">
        <v>0</v>
      </c>
      <c r="H291" s="38">
        <v>0</v>
      </c>
      <c r="I291" s="38"/>
    </row>
    <row r="292" spans="1:9" s="59" customFormat="1" x14ac:dyDescent="0.25">
      <c r="A292" s="38" t="s">
        <v>234</v>
      </c>
      <c r="B292" s="37">
        <v>635</v>
      </c>
      <c r="C292" s="38">
        <v>0</v>
      </c>
      <c r="D292" s="38">
        <v>0</v>
      </c>
      <c r="E292" s="38">
        <v>0</v>
      </c>
      <c r="F292" s="38">
        <v>0</v>
      </c>
      <c r="G292" s="38">
        <v>0</v>
      </c>
      <c r="H292" s="38">
        <v>0</v>
      </c>
      <c r="I292" s="38"/>
    </row>
    <row r="293" spans="1:9" s="59" customFormat="1" x14ac:dyDescent="0.25">
      <c r="A293" s="38" t="s">
        <v>235</v>
      </c>
      <c r="B293" s="37"/>
      <c r="C293" s="38">
        <v>0</v>
      </c>
      <c r="D293" s="38">
        <v>0</v>
      </c>
      <c r="E293" s="38">
        <v>0</v>
      </c>
      <c r="F293" s="38">
        <v>0</v>
      </c>
      <c r="G293" s="38">
        <v>0</v>
      </c>
      <c r="H293" s="38">
        <v>0</v>
      </c>
      <c r="I293" s="38"/>
    </row>
    <row r="294" spans="1:9" s="59" customFormat="1" x14ac:dyDescent="0.25">
      <c r="A294" s="38" t="s">
        <v>236</v>
      </c>
      <c r="B294" s="37">
        <v>10360</v>
      </c>
      <c r="C294" s="38">
        <v>120.87</v>
      </c>
      <c r="D294" s="38">
        <v>120.86</v>
      </c>
      <c r="E294" s="38">
        <v>120.87</v>
      </c>
      <c r="F294" s="38">
        <v>120.87</v>
      </c>
      <c r="G294" s="38">
        <v>120.86</v>
      </c>
      <c r="H294" s="38">
        <v>0</v>
      </c>
      <c r="I294" s="38"/>
    </row>
    <row r="295" spans="1:9" s="59" customFormat="1" x14ac:dyDescent="0.25">
      <c r="A295" s="38" t="s">
        <v>237</v>
      </c>
      <c r="B295" s="37"/>
      <c r="C295" s="38">
        <v>120.87</v>
      </c>
      <c r="D295" s="38">
        <v>120.87</v>
      </c>
      <c r="E295" s="38">
        <v>120.86</v>
      </c>
      <c r="F295" s="38">
        <v>120.87</v>
      </c>
      <c r="G295" s="38">
        <v>120.87</v>
      </c>
      <c r="H295" s="38">
        <v>0</v>
      </c>
      <c r="I295" s="38"/>
    </row>
    <row r="296" spans="1:9" s="59" customFormat="1" x14ac:dyDescent="0.25">
      <c r="A296" s="32" t="s">
        <v>556</v>
      </c>
      <c r="B296" s="31">
        <v>82182.16</v>
      </c>
      <c r="C296" s="38"/>
      <c r="D296" s="38"/>
      <c r="E296" s="38"/>
      <c r="F296" s="38"/>
      <c r="G296" s="38"/>
      <c r="H296" s="38"/>
      <c r="I296" s="38"/>
    </row>
    <row r="297" spans="1:9" s="59" customFormat="1" x14ac:dyDescent="0.25">
      <c r="A297" s="32" t="s">
        <v>557</v>
      </c>
      <c r="B297" s="31"/>
      <c r="C297" s="38"/>
      <c r="D297" s="38"/>
      <c r="E297" s="38"/>
      <c r="F297" s="38"/>
      <c r="G297" s="38"/>
      <c r="H297" s="38"/>
      <c r="I297" s="38"/>
    </row>
    <row r="298" spans="1:9" s="59" customFormat="1" x14ac:dyDescent="0.25">
      <c r="A298" s="38" t="s">
        <v>433</v>
      </c>
      <c r="B298" s="37">
        <v>120095.4</v>
      </c>
      <c r="C298" s="38"/>
      <c r="D298" s="38"/>
      <c r="E298" s="38"/>
      <c r="F298" s="38"/>
      <c r="G298" s="38"/>
      <c r="H298" s="38"/>
      <c r="I298" s="38"/>
    </row>
    <row r="299" spans="1:9" s="59" customFormat="1" x14ac:dyDescent="0.25">
      <c r="A299" s="38" t="s">
        <v>434</v>
      </c>
      <c r="B299" s="37"/>
      <c r="C299" s="38"/>
      <c r="D299" s="38"/>
      <c r="E299" s="38"/>
      <c r="F299" s="38"/>
      <c r="G299" s="38"/>
      <c r="H299" s="38"/>
      <c r="I299" s="38"/>
    </row>
    <row r="300" spans="1:9" x14ac:dyDescent="0.25">
      <c r="A300" s="32" t="s">
        <v>44</v>
      </c>
      <c r="B300" s="35">
        <f>SUM(B199:B299)</f>
        <v>2261242.1799999992</v>
      </c>
      <c r="C300" s="32">
        <v>17711.97</v>
      </c>
      <c r="D300" s="32">
        <v>17711.97</v>
      </c>
      <c r="E300" s="32">
        <v>16931.57</v>
      </c>
      <c r="F300" s="32">
        <v>15817.04</v>
      </c>
      <c r="G300" s="32">
        <v>15817.04</v>
      </c>
      <c r="H300" s="32">
        <v>0</v>
      </c>
      <c r="I300" s="32"/>
    </row>
    <row r="301" spans="1:9" x14ac:dyDescent="0.25">
      <c r="A301" s="33"/>
      <c r="B301" s="34"/>
      <c r="C301" s="33">
        <v>17711.97</v>
      </c>
      <c r="D301" s="33">
        <v>17690.45</v>
      </c>
      <c r="E301" s="33">
        <v>15817.01</v>
      </c>
      <c r="F301" s="33">
        <v>15817.08</v>
      </c>
      <c r="G301" s="33">
        <v>15816.99</v>
      </c>
      <c r="H301" s="33">
        <v>0</v>
      </c>
      <c r="I301" s="33"/>
    </row>
    <row r="302" spans="1:9" x14ac:dyDescent="0.25">
      <c r="A302" s="28"/>
      <c r="B302" s="29"/>
      <c r="C302" s="28">
        <v>3862.49</v>
      </c>
      <c r="D302" s="28">
        <v>3502.51</v>
      </c>
      <c r="E302" s="28">
        <v>3502.49</v>
      </c>
      <c r="F302" s="28">
        <v>3502.5</v>
      </c>
      <c r="G302" s="28">
        <v>3502.5</v>
      </c>
      <c r="H302" s="28">
        <v>0</v>
      </c>
      <c r="I302" s="28"/>
    </row>
    <row r="303" spans="1:9" x14ac:dyDescent="0.25">
      <c r="A303" s="30" t="s">
        <v>460</v>
      </c>
      <c r="B303" s="31"/>
      <c r="C303" s="32"/>
      <c r="D303" s="32"/>
      <c r="E303" s="32"/>
      <c r="F303" s="32"/>
      <c r="G303" s="32"/>
      <c r="H303" s="32"/>
      <c r="I303" s="32"/>
    </row>
    <row r="304" spans="1:9" s="59" customFormat="1" x14ac:dyDescent="0.25">
      <c r="A304" s="38" t="s">
        <v>461</v>
      </c>
      <c r="B304" s="37">
        <v>8300.08</v>
      </c>
      <c r="C304" s="38">
        <v>9.17</v>
      </c>
      <c r="D304" s="38">
        <v>9.17</v>
      </c>
      <c r="E304" s="38">
        <v>9.17</v>
      </c>
      <c r="F304" s="38">
        <v>9.18</v>
      </c>
      <c r="G304" s="38">
        <v>9.17</v>
      </c>
      <c r="H304" s="38">
        <v>0</v>
      </c>
      <c r="I304" s="38"/>
    </row>
    <row r="305" spans="1:9" s="59" customFormat="1" x14ac:dyDescent="0.25">
      <c r="A305" s="38" t="s">
        <v>462</v>
      </c>
      <c r="B305" s="37"/>
      <c r="C305" s="38">
        <v>9.18</v>
      </c>
      <c r="D305" s="38">
        <v>9.17</v>
      </c>
      <c r="E305" s="38">
        <v>9.17</v>
      </c>
      <c r="F305" s="38">
        <v>9.17</v>
      </c>
      <c r="G305" s="38">
        <v>9.17</v>
      </c>
      <c r="H305" s="38">
        <v>0</v>
      </c>
      <c r="I305" s="38"/>
    </row>
    <row r="306" spans="1:9" s="59" customFormat="1" x14ac:dyDescent="0.25">
      <c r="A306" s="38" t="s">
        <v>463</v>
      </c>
      <c r="B306" s="37">
        <v>5580</v>
      </c>
      <c r="C306" s="38">
        <v>9.17</v>
      </c>
      <c r="D306" s="38">
        <v>9.17</v>
      </c>
      <c r="E306" s="38">
        <v>9.17</v>
      </c>
      <c r="F306" s="38">
        <v>9.18</v>
      </c>
      <c r="G306" s="38">
        <v>9.17</v>
      </c>
      <c r="H306" s="38">
        <v>0</v>
      </c>
      <c r="I306" s="38"/>
    </row>
    <row r="307" spans="1:9" s="59" customFormat="1" x14ac:dyDescent="0.25">
      <c r="A307" s="38" t="s">
        <v>464</v>
      </c>
      <c r="B307" s="37"/>
      <c r="C307" s="38">
        <v>9.18</v>
      </c>
      <c r="D307" s="38">
        <v>9.17</v>
      </c>
      <c r="E307" s="38">
        <v>9.17</v>
      </c>
      <c r="F307" s="38">
        <v>9.17</v>
      </c>
      <c r="G307" s="38">
        <v>9.17</v>
      </c>
      <c r="H307" s="38">
        <v>0</v>
      </c>
      <c r="I307" s="38"/>
    </row>
    <row r="308" spans="1:9" s="59" customFormat="1" x14ac:dyDescent="0.25">
      <c r="A308" s="38" t="s">
        <v>465</v>
      </c>
      <c r="B308" s="37">
        <v>7502</v>
      </c>
      <c r="C308" s="38">
        <v>7.83</v>
      </c>
      <c r="D308" s="38">
        <v>7.83</v>
      </c>
      <c r="E308" s="38">
        <v>7.83</v>
      </c>
      <c r="F308" s="38">
        <v>7.83</v>
      </c>
      <c r="G308" s="38">
        <v>7.83</v>
      </c>
      <c r="H308" s="38">
        <v>0</v>
      </c>
      <c r="I308" s="38"/>
    </row>
    <row r="309" spans="1:9" s="59" customFormat="1" x14ac:dyDescent="0.25">
      <c r="A309" s="38" t="s">
        <v>466</v>
      </c>
      <c r="B309" s="37"/>
      <c r="C309" s="38">
        <v>7.83</v>
      </c>
      <c r="D309" s="38">
        <v>7.83</v>
      </c>
      <c r="E309" s="38">
        <v>7.83</v>
      </c>
      <c r="F309" s="38">
        <v>7.83</v>
      </c>
      <c r="G309" s="38">
        <v>7.83</v>
      </c>
      <c r="H309" s="38">
        <v>0</v>
      </c>
      <c r="I309" s="38"/>
    </row>
    <row r="310" spans="1:9" s="59" customFormat="1" x14ac:dyDescent="0.25">
      <c r="A310" s="38" t="s">
        <v>467</v>
      </c>
      <c r="B310" s="37">
        <v>2480</v>
      </c>
      <c r="C310" s="38">
        <v>7.83</v>
      </c>
      <c r="D310" s="38">
        <v>7.83</v>
      </c>
      <c r="E310" s="38">
        <v>7.83</v>
      </c>
      <c r="F310" s="38">
        <v>7.83</v>
      </c>
      <c r="G310" s="38">
        <v>7.83</v>
      </c>
      <c r="H310" s="38">
        <v>0</v>
      </c>
      <c r="I310" s="38"/>
    </row>
    <row r="311" spans="1:9" s="59" customFormat="1" x14ac:dyDescent="0.25">
      <c r="A311" s="38" t="s">
        <v>468</v>
      </c>
      <c r="B311" s="37"/>
      <c r="C311" s="38">
        <v>7.83</v>
      </c>
      <c r="D311" s="38">
        <v>7.83</v>
      </c>
      <c r="E311" s="38">
        <v>7.83</v>
      </c>
      <c r="F311" s="38">
        <v>7.83</v>
      </c>
      <c r="G311" s="38">
        <v>7.83</v>
      </c>
      <c r="H311" s="38">
        <v>0</v>
      </c>
      <c r="I311" s="38"/>
    </row>
    <row r="312" spans="1:9" s="59" customFormat="1" x14ac:dyDescent="0.25">
      <c r="A312" s="38" t="s">
        <v>469</v>
      </c>
      <c r="B312" s="37">
        <v>9565.0499999999993</v>
      </c>
      <c r="C312" s="38">
        <v>9.86</v>
      </c>
      <c r="D312" s="38">
        <v>9.86</v>
      </c>
      <c r="E312" s="38">
        <v>9.8699999999999992</v>
      </c>
      <c r="F312" s="38">
        <v>9.8699999999999992</v>
      </c>
      <c r="G312" s="38">
        <v>9.8699999999999992</v>
      </c>
      <c r="H312" s="38">
        <v>0</v>
      </c>
      <c r="I312" s="38"/>
    </row>
    <row r="313" spans="1:9" s="59" customFormat="1" x14ac:dyDescent="0.25">
      <c r="A313" s="38" t="s">
        <v>470</v>
      </c>
      <c r="B313" s="37"/>
      <c r="C313" s="38">
        <v>9.8699999999999992</v>
      </c>
      <c r="D313" s="38">
        <v>9.8699999999999992</v>
      </c>
      <c r="E313" s="38">
        <v>9.86</v>
      </c>
      <c r="F313" s="38">
        <v>9.86</v>
      </c>
      <c r="G313" s="38">
        <v>9.86</v>
      </c>
      <c r="H313" s="38">
        <v>0</v>
      </c>
      <c r="I313" s="38"/>
    </row>
    <row r="314" spans="1:9" s="59" customFormat="1" x14ac:dyDescent="0.25">
      <c r="A314" s="38" t="s">
        <v>471</v>
      </c>
      <c r="B314" s="37">
        <v>6605.68</v>
      </c>
      <c r="C314" s="38">
        <v>25.76</v>
      </c>
      <c r="D314" s="38">
        <v>25.76</v>
      </c>
      <c r="E314" s="38">
        <v>25.75</v>
      </c>
      <c r="F314" s="38">
        <v>25.76</v>
      </c>
      <c r="G314" s="38">
        <v>25.76</v>
      </c>
      <c r="H314" s="38">
        <v>0</v>
      </c>
      <c r="I314" s="38"/>
    </row>
    <row r="315" spans="1:9" s="59" customFormat="1" x14ac:dyDescent="0.25">
      <c r="A315" s="38" t="s">
        <v>472</v>
      </c>
      <c r="B315" s="37"/>
      <c r="C315" s="38">
        <v>25.75</v>
      </c>
      <c r="D315" s="38">
        <v>25.76</v>
      </c>
      <c r="E315" s="38">
        <v>25.76</v>
      </c>
      <c r="F315" s="38">
        <v>25.75</v>
      </c>
      <c r="G315" s="38">
        <v>25.76</v>
      </c>
      <c r="H315" s="38">
        <v>0</v>
      </c>
      <c r="I315" s="38"/>
    </row>
    <row r="316" spans="1:9" x14ac:dyDescent="0.25">
      <c r="A316" s="32" t="s">
        <v>44</v>
      </c>
      <c r="B316" s="35">
        <f>SUM(B304:B315)</f>
        <v>40032.810000000005</v>
      </c>
      <c r="C316" s="32"/>
      <c r="D316" s="32"/>
      <c r="E316" s="32"/>
      <c r="F316" s="32"/>
      <c r="G316" s="32"/>
      <c r="H316" s="32"/>
      <c r="I316" s="32"/>
    </row>
    <row r="317" spans="1:9" x14ac:dyDescent="0.25">
      <c r="A317" s="55"/>
      <c r="B317" s="56"/>
      <c r="C317" s="55"/>
      <c r="D317" s="55"/>
      <c r="E317" s="55"/>
      <c r="F317" s="55"/>
      <c r="G317" s="55"/>
      <c r="H317" s="55"/>
      <c r="I317" s="55"/>
    </row>
    <row r="318" spans="1:9" x14ac:dyDescent="0.25">
      <c r="A318" s="57"/>
      <c r="B318" s="58"/>
      <c r="C318" s="57"/>
      <c r="D318" s="57"/>
      <c r="E318" s="57"/>
      <c r="F318" s="57"/>
      <c r="G318" s="57"/>
      <c r="H318" s="57"/>
      <c r="I318" s="57"/>
    </row>
    <row r="319" spans="1:9" x14ac:dyDescent="0.25">
      <c r="A319" s="30" t="s">
        <v>238</v>
      </c>
      <c r="B319" s="31"/>
      <c r="C319" s="32"/>
      <c r="D319" s="32"/>
      <c r="E319" s="32"/>
      <c r="F319" s="32"/>
      <c r="G319" s="32"/>
      <c r="H319" s="32"/>
      <c r="I319" s="32"/>
    </row>
    <row r="320" spans="1:9" s="59" customFormat="1" x14ac:dyDescent="0.25">
      <c r="A320" s="38" t="s">
        <v>239</v>
      </c>
      <c r="B320" s="37">
        <v>11006.31</v>
      </c>
      <c r="C320" s="38">
        <v>9.17</v>
      </c>
      <c r="D320" s="38">
        <v>9.17</v>
      </c>
      <c r="E320" s="38">
        <v>9.17</v>
      </c>
      <c r="F320" s="38">
        <v>9.18</v>
      </c>
      <c r="G320" s="38">
        <v>9.17</v>
      </c>
      <c r="H320" s="38">
        <v>0</v>
      </c>
      <c r="I320" s="38"/>
    </row>
    <row r="321" spans="1:9" s="59" customFormat="1" x14ac:dyDescent="0.25">
      <c r="A321" s="38" t="s">
        <v>240</v>
      </c>
      <c r="B321" s="37"/>
      <c r="C321" s="38">
        <v>9.18</v>
      </c>
      <c r="D321" s="38">
        <v>9.17</v>
      </c>
      <c r="E321" s="38">
        <v>9.17</v>
      </c>
      <c r="F321" s="38">
        <v>9.17</v>
      </c>
      <c r="G321" s="38">
        <v>9.17</v>
      </c>
      <c r="H321" s="38">
        <v>0</v>
      </c>
      <c r="I321" s="38"/>
    </row>
    <row r="322" spans="1:9" s="59" customFormat="1" x14ac:dyDescent="0.25">
      <c r="A322" s="38" t="s">
        <v>241</v>
      </c>
      <c r="B322" s="37">
        <v>11006.31</v>
      </c>
      <c r="C322" s="38">
        <v>9.17</v>
      </c>
      <c r="D322" s="38">
        <v>9.17</v>
      </c>
      <c r="E322" s="38">
        <v>9.17</v>
      </c>
      <c r="F322" s="38">
        <v>9.18</v>
      </c>
      <c r="G322" s="38">
        <v>9.17</v>
      </c>
      <c r="H322" s="38">
        <v>0</v>
      </c>
      <c r="I322" s="38"/>
    </row>
    <row r="323" spans="1:9" s="59" customFormat="1" x14ac:dyDescent="0.25">
      <c r="A323" s="38" t="s">
        <v>240</v>
      </c>
      <c r="B323" s="37"/>
      <c r="C323" s="38">
        <v>9.18</v>
      </c>
      <c r="D323" s="38">
        <v>9.17</v>
      </c>
      <c r="E323" s="38">
        <v>9.17</v>
      </c>
      <c r="F323" s="38">
        <v>9.17</v>
      </c>
      <c r="G323" s="38">
        <v>9.17</v>
      </c>
      <c r="H323" s="38">
        <v>0</v>
      </c>
      <c r="I323" s="38"/>
    </row>
    <row r="324" spans="1:9" s="59" customFormat="1" x14ac:dyDescent="0.25">
      <c r="A324" s="38" t="s">
        <v>242</v>
      </c>
      <c r="B324" s="37">
        <v>9395.9500000000007</v>
      </c>
      <c r="C324" s="38">
        <v>7.83</v>
      </c>
      <c r="D324" s="38">
        <v>7.83</v>
      </c>
      <c r="E324" s="38">
        <v>7.83</v>
      </c>
      <c r="F324" s="38">
        <v>7.83</v>
      </c>
      <c r="G324" s="38">
        <v>7.83</v>
      </c>
      <c r="H324" s="38">
        <v>0</v>
      </c>
      <c r="I324" s="38"/>
    </row>
    <row r="325" spans="1:9" s="59" customFormat="1" x14ac:dyDescent="0.25">
      <c r="A325" s="38" t="s">
        <v>243</v>
      </c>
      <c r="B325" s="37"/>
      <c r="C325" s="38">
        <v>7.83</v>
      </c>
      <c r="D325" s="38">
        <v>7.83</v>
      </c>
      <c r="E325" s="38">
        <v>7.83</v>
      </c>
      <c r="F325" s="38">
        <v>7.83</v>
      </c>
      <c r="G325" s="38">
        <v>7.83</v>
      </c>
      <c r="H325" s="38">
        <v>0</v>
      </c>
      <c r="I325" s="38"/>
    </row>
    <row r="326" spans="1:9" s="59" customFormat="1" x14ac:dyDescent="0.25">
      <c r="A326" s="38" t="s">
        <v>244</v>
      </c>
      <c r="B326" s="37">
        <v>9395.9500000000007</v>
      </c>
      <c r="C326" s="38">
        <v>7.83</v>
      </c>
      <c r="D326" s="38">
        <v>7.83</v>
      </c>
      <c r="E326" s="38">
        <v>7.83</v>
      </c>
      <c r="F326" s="38">
        <v>7.83</v>
      </c>
      <c r="G326" s="38">
        <v>7.83</v>
      </c>
      <c r="H326" s="38">
        <v>0</v>
      </c>
      <c r="I326" s="38"/>
    </row>
    <row r="327" spans="1:9" s="59" customFormat="1" x14ac:dyDescent="0.25">
      <c r="A327" s="38" t="s">
        <v>245</v>
      </c>
      <c r="B327" s="37"/>
      <c r="C327" s="38">
        <v>7.83</v>
      </c>
      <c r="D327" s="38">
        <v>7.83</v>
      </c>
      <c r="E327" s="38">
        <v>7.83</v>
      </c>
      <c r="F327" s="38">
        <v>7.83</v>
      </c>
      <c r="G327" s="38">
        <v>7.83</v>
      </c>
      <c r="H327" s="38">
        <v>0</v>
      </c>
      <c r="I327" s="38"/>
    </row>
    <row r="328" spans="1:9" s="59" customFormat="1" x14ac:dyDescent="0.25">
      <c r="A328" s="38" t="s">
        <v>246</v>
      </c>
      <c r="B328" s="37">
        <v>5919.45</v>
      </c>
      <c r="C328" s="38">
        <v>9.86</v>
      </c>
      <c r="D328" s="38">
        <v>9.86</v>
      </c>
      <c r="E328" s="38">
        <v>9.8699999999999992</v>
      </c>
      <c r="F328" s="38">
        <v>9.8699999999999992</v>
      </c>
      <c r="G328" s="38">
        <v>9.8699999999999992</v>
      </c>
      <c r="H328" s="38">
        <v>0</v>
      </c>
      <c r="I328" s="38"/>
    </row>
    <row r="329" spans="1:9" s="59" customFormat="1" x14ac:dyDescent="0.25">
      <c r="A329" s="38" t="s">
        <v>247</v>
      </c>
      <c r="B329" s="37"/>
      <c r="C329" s="38">
        <v>9.8699999999999992</v>
      </c>
      <c r="D329" s="38">
        <v>9.8699999999999992</v>
      </c>
      <c r="E329" s="38">
        <v>9.86</v>
      </c>
      <c r="F329" s="38">
        <v>9.86</v>
      </c>
      <c r="G329" s="38">
        <v>9.86</v>
      </c>
      <c r="H329" s="38">
        <v>0</v>
      </c>
      <c r="I329" s="38"/>
    </row>
    <row r="330" spans="1:9" s="59" customFormat="1" x14ac:dyDescent="0.25">
      <c r="A330" s="38" t="s">
        <v>248</v>
      </c>
      <c r="B330" s="37">
        <v>30907.64</v>
      </c>
      <c r="C330" s="38">
        <v>25.76</v>
      </c>
      <c r="D330" s="38">
        <v>25.76</v>
      </c>
      <c r="E330" s="38">
        <v>25.75</v>
      </c>
      <c r="F330" s="38">
        <v>25.76</v>
      </c>
      <c r="G330" s="38">
        <v>25.76</v>
      </c>
      <c r="H330" s="38">
        <v>0</v>
      </c>
      <c r="I330" s="38"/>
    </row>
    <row r="331" spans="1:9" s="59" customFormat="1" x14ac:dyDescent="0.25">
      <c r="A331" s="38" t="s">
        <v>249</v>
      </c>
      <c r="B331" s="37"/>
      <c r="C331" s="38">
        <v>25.75</v>
      </c>
      <c r="D331" s="38">
        <v>25.76</v>
      </c>
      <c r="E331" s="38">
        <v>25.76</v>
      </c>
      <c r="F331" s="38">
        <v>25.75</v>
      </c>
      <c r="G331" s="38">
        <v>25.76</v>
      </c>
      <c r="H331" s="38">
        <v>0</v>
      </c>
      <c r="I331" s="38"/>
    </row>
    <row r="332" spans="1:9" s="59" customFormat="1" x14ac:dyDescent="0.25">
      <c r="A332" s="38" t="s">
        <v>250</v>
      </c>
      <c r="B332" s="31">
        <f>1808502.19+203726.56</f>
        <v>2012228.75</v>
      </c>
      <c r="C332" s="32">
        <v>1507.09</v>
      </c>
      <c r="D332" s="32">
        <v>1507.09</v>
      </c>
      <c r="E332" s="32">
        <v>1507.09</v>
      </c>
      <c r="F332" s="32">
        <v>1507.09</v>
      </c>
      <c r="G332" s="32">
        <v>1507.09</v>
      </c>
      <c r="H332" s="32">
        <v>0</v>
      </c>
      <c r="I332" s="32"/>
    </row>
    <row r="333" spans="1:9" s="59" customFormat="1" x14ac:dyDescent="0.25">
      <c r="A333" s="38" t="s">
        <v>251</v>
      </c>
      <c r="B333" s="37"/>
      <c r="C333" s="38">
        <v>1507.08</v>
      </c>
      <c r="D333" s="38">
        <v>1507.08</v>
      </c>
      <c r="E333" s="38">
        <v>1507.08</v>
      </c>
      <c r="F333" s="38">
        <v>1507.08</v>
      </c>
      <c r="G333" s="38">
        <v>1507.08</v>
      </c>
      <c r="H333" s="38">
        <v>0</v>
      </c>
      <c r="I333" s="38"/>
    </row>
    <row r="334" spans="1:9" s="59" customFormat="1" x14ac:dyDescent="0.25">
      <c r="A334" s="38" t="s">
        <v>252</v>
      </c>
      <c r="B334" s="37">
        <v>1808502.19</v>
      </c>
      <c r="C334" s="38">
        <v>1507.09</v>
      </c>
      <c r="D334" s="38">
        <v>1507.09</v>
      </c>
      <c r="E334" s="38">
        <v>1507.09</v>
      </c>
      <c r="F334" s="38">
        <v>1507.09</v>
      </c>
      <c r="G334" s="38">
        <v>1507.09</v>
      </c>
      <c r="H334" s="38">
        <v>0</v>
      </c>
      <c r="I334" s="38"/>
    </row>
    <row r="335" spans="1:9" s="59" customFormat="1" x14ac:dyDescent="0.25">
      <c r="A335" s="38" t="s">
        <v>253</v>
      </c>
      <c r="B335" s="37"/>
      <c r="C335" s="38">
        <v>1507.08</v>
      </c>
      <c r="D335" s="38">
        <v>1507.08</v>
      </c>
      <c r="E335" s="38">
        <v>1507.08</v>
      </c>
      <c r="F335" s="38">
        <v>1507.08</v>
      </c>
      <c r="G335" s="38">
        <v>1507.08</v>
      </c>
      <c r="H335" s="38">
        <v>0</v>
      </c>
      <c r="I335" s="38"/>
    </row>
    <row r="336" spans="1:9" s="59" customFormat="1" x14ac:dyDescent="0.25">
      <c r="A336" s="38" t="s">
        <v>254</v>
      </c>
      <c r="B336" s="37">
        <v>713380.88</v>
      </c>
      <c r="C336" s="38">
        <v>594.49</v>
      </c>
      <c r="D336" s="38">
        <v>594.48</v>
      </c>
      <c r="E336" s="38">
        <v>594.48</v>
      </c>
      <c r="F336" s="38">
        <v>594.48</v>
      </c>
      <c r="G336" s="38">
        <v>594.49</v>
      </c>
      <c r="H336" s="38">
        <v>0</v>
      </c>
      <c r="I336" s="38"/>
    </row>
    <row r="337" spans="1:9" s="59" customFormat="1" x14ac:dyDescent="0.25">
      <c r="A337" s="38" t="s">
        <v>255</v>
      </c>
      <c r="B337" s="37"/>
      <c r="C337" s="38">
        <v>594.48</v>
      </c>
      <c r="D337" s="38">
        <v>594.49</v>
      </c>
      <c r="E337" s="38">
        <v>594.49</v>
      </c>
      <c r="F337" s="38">
        <v>594.48</v>
      </c>
      <c r="G337" s="38">
        <v>594.48</v>
      </c>
      <c r="H337" s="38">
        <v>0</v>
      </c>
      <c r="I337" s="38"/>
    </row>
    <row r="338" spans="1:9" s="59" customFormat="1" x14ac:dyDescent="0.25">
      <c r="A338" s="38" t="s">
        <v>256</v>
      </c>
      <c r="B338" s="37">
        <v>713380.88</v>
      </c>
      <c r="C338" s="38">
        <v>594.49</v>
      </c>
      <c r="D338" s="38">
        <v>594.48</v>
      </c>
      <c r="E338" s="38">
        <v>594.48</v>
      </c>
      <c r="F338" s="38">
        <v>594.48</v>
      </c>
      <c r="G338" s="38">
        <v>594.49</v>
      </c>
      <c r="H338" s="38">
        <v>0</v>
      </c>
      <c r="I338" s="38"/>
    </row>
    <row r="339" spans="1:9" s="59" customFormat="1" x14ac:dyDescent="0.25">
      <c r="A339" s="38" t="s">
        <v>257</v>
      </c>
      <c r="B339" s="37"/>
      <c r="C339" s="38">
        <v>594.48</v>
      </c>
      <c r="D339" s="38">
        <v>594.49</v>
      </c>
      <c r="E339" s="38">
        <v>594.49</v>
      </c>
      <c r="F339" s="38">
        <v>594.48</v>
      </c>
      <c r="G339" s="38">
        <v>594.48</v>
      </c>
      <c r="H339" s="38">
        <v>0</v>
      </c>
      <c r="I339" s="38"/>
    </row>
    <row r="340" spans="1:9" s="59" customFormat="1" x14ac:dyDescent="0.25">
      <c r="A340" s="38" t="s">
        <v>258</v>
      </c>
      <c r="B340" s="37">
        <v>257389.89</v>
      </c>
      <c r="C340" s="38">
        <v>214.49</v>
      </c>
      <c r="D340" s="38">
        <v>214.49</v>
      </c>
      <c r="E340" s="38">
        <v>214.5</v>
      </c>
      <c r="F340" s="38">
        <v>214.49</v>
      </c>
      <c r="G340" s="38">
        <v>214.49</v>
      </c>
      <c r="H340" s="38">
        <v>0</v>
      </c>
      <c r="I340" s="38"/>
    </row>
    <row r="341" spans="1:9" s="59" customFormat="1" x14ac:dyDescent="0.25">
      <c r="A341" s="38" t="s">
        <v>259</v>
      </c>
      <c r="B341" s="37"/>
      <c r="C341" s="38">
        <v>214.49</v>
      </c>
      <c r="D341" s="38">
        <v>214.49</v>
      </c>
      <c r="E341" s="38">
        <v>214.49</v>
      </c>
      <c r="F341" s="38">
        <v>214.49</v>
      </c>
      <c r="G341" s="38">
        <v>214.49</v>
      </c>
      <c r="H341" s="38">
        <v>0</v>
      </c>
      <c r="I341" s="38"/>
    </row>
    <row r="342" spans="1:9" s="59" customFormat="1" x14ac:dyDescent="0.25">
      <c r="A342" s="38" t="s">
        <v>260</v>
      </c>
      <c r="B342" s="37">
        <v>257389.89</v>
      </c>
      <c r="C342" s="38">
        <v>214.49</v>
      </c>
      <c r="D342" s="38">
        <v>214.49</v>
      </c>
      <c r="E342" s="38">
        <v>214.5</v>
      </c>
      <c r="F342" s="38">
        <v>214.49</v>
      </c>
      <c r="G342" s="38">
        <v>214.49</v>
      </c>
      <c r="H342" s="38">
        <v>0</v>
      </c>
      <c r="I342" s="38"/>
    </row>
    <row r="343" spans="1:9" s="59" customFormat="1" x14ac:dyDescent="0.25">
      <c r="A343" s="38" t="s">
        <v>261</v>
      </c>
      <c r="B343" s="37"/>
      <c r="C343" s="38">
        <v>214.49</v>
      </c>
      <c r="D343" s="38">
        <v>214.49</v>
      </c>
      <c r="E343" s="38">
        <v>214.49</v>
      </c>
      <c r="F343" s="38">
        <v>214.49</v>
      </c>
      <c r="G343" s="38">
        <v>214.49</v>
      </c>
      <c r="H343" s="38">
        <v>0</v>
      </c>
      <c r="I343" s="38"/>
    </row>
    <row r="344" spans="1:9" s="59" customFormat="1" x14ac:dyDescent="0.25">
      <c r="A344" s="38" t="s">
        <v>262</v>
      </c>
      <c r="B344" s="37">
        <v>97681.33</v>
      </c>
      <c r="C344" s="38">
        <v>569.80999999999995</v>
      </c>
      <c r="D344" s="38">
        <v>569.80999999999995</v>
      </c>
      <c r="E344" s="38">
        <v>569.80999999999995</v>
      </c>
      <c r="F344" s="38">
        <v>569.80999999999995</v>
      </c>
      <c r="G344" s="38">
        <v>569.80999999999995</v>
      </c>
      <c r="H344" s="38">
        <v>0</v>
      </c>
      <c r="I344" s="38"/>
    </row>
    <row r="345" spans="1:9" s="59" customFormat="1" x14ac:dyDescent="0.25">
      <c r="A345" s="38" t="s">
        <v>263</v>
      </c>
      <c r="B345" s="37"/>
      <c r="C345" s="38">
        <v>569.79999999999995</v>
      </c>
      <c r="D345" s="38">
        <v>569.80999999999995</v>
      </c>
      <c r="E345" s="38">
        <v>569.79999999999995</v>
      </c>
      <c r="F345" s="38">
        <v>569.80999999999995</v>
      </c>
      <c r="G345" s="38">
        <v>569.80999999999995</v>
      </c>
      <c r="H345" s="38">
        <v>0</v>
      </c>
      <c r="I345" s="38"/>
    </row>
    <row r="346" spans="1:9" s="59" customFormat="1" x14ac:dyDescent="0.25">
      <c r="A346" s="38" t="s">
        <v>264</v>
      </c>
      <c r="B346" s="37">
        <v>765545.36</v>
      </c>
      <c r="C346" s="38">
        <v>1594.89</v>
      </c>
      <c r="D346" s="38">
        <v>1594.89</v>
      </c>
      <c r="E346" s="38">
        <v>1594.89</v>
      </c>
      <c r="F346" s="38">
        <v>1594.88</v>
      </c>
      <c r="G346" s="38">
        <v>1594.88</v>
      </c>
      <c r="H346" s="38">
        <v>0</v>
      </c>
      <c r="I346" s="38"/>
    </row>
    <row r="347" spans="1:9" s="59" customFormat="1" x14ac:dyDescent="0.25">
      <c r="A347" s="38" t="s">
        <v>265</v>
      </c>
      <c r="B347" s="37"/>
      <c r="C347" s="38">
        <v>1594.88</v>
      </c>
      <c r="D347" s="38">
        <v>1594.88</v>
      </c>
      <c r="E347" s="38">
        <v>1594.89</v>
      </c>
      <c r="F347" s="38">
        <v>1594.89</v>
      </c>
      <c r="G347" s="38">
        <v>1594.89</v>
      </c>
      <c r="H347" s="38">
        <v>0</v>
      </c>
      <c r="I347" s="38"/>
    </row>
    <row r="348" spans="1:9" s="59" customFormat="1" x14ac:dyDescent="0.25">
      <c r="A348" s="38" t="s">
        <v>266</v>
      </c>
      <c r="B348" s="37">
        <v>5257.03</v>
      </c>
      <c r="C348" s="38">
        <v>43.81</v>
      </c>
      <c r="D348" s="38">
        <v>43.81</v>
      </c>
      <c r="E348" s="38">
        <v>35.04</v>
      </c>
      <c r="F348" s="38">
        <v>0</v>
      </c>
      <c r="G348" s="38">
        <v>0</v>
      </c>
      <c r="H348" s="38">
        <v>0</v>
      </c>
      <c r="I348" s="38"/>
    </row>
    <row r="349" spans="1:9" s="59" customFormat="1" x14ac:dyDescent="0.25">
      <c r="A349" s="38" t="s">
        <v>267</v>
      </c>
      <c r="B349" s="37"/>
      <c r="C349" s="38">
        <v>43.8</v>
      </c>
      <c r="D349" s="38">
        <v>43.81</v>
      </c>
      <c r="E349" s="38">
        <v>-0.01</v>
      </c>
      <c r="F349" s="38">
        <v>0</v>
      </c>
      <c r="G349" s="38">
        <v>0</v>
      </c>
      <c r="H349" s="38">
        <v>0</v>
      </c>
      <c r="I349" s="38"/>
    </row>
    <row r="350" spans="1:9" s="59" customFormat="1" x14ac:dyDescent="0.25">
      <c r="A350" s="38" t="s">
        <v>268</v>
      </c>
      <c r="B350" s="37">
        <v>5257.03</v>
      </c>
      <c r="C350" s="38">
        <v>43.81</v>
      </c>
      <c r="D350" s="38">
        <v>43.81</v>
      </c>
      <c r="E350" s="38">
        <v>35.04</v>
      </c>
      <c r="F350" s="38">
        <v>0</v>
      </c>
      <c r="G350" s="38">
        <v>0</v>
      </c>
      <c r="H350" s="38">
        <v>0</v>
      </c>
      <c r="I350" s="38"/>
    </row>
    <row r="351" spans="1:9" s="59" customFormat="1" x14ac:dyDescent="0.25">
      <c r="A351" s="38" t="s">
        <v>267</v>
      </c>
      <c r="B351" s="37"/>
      <c r="C351" s="38">
        <v>43.8</v>
      </c>
      <c r="D351" s="38">
        <v>43.81</v>
      </c>
      <c r="E351" s="38">
        <v>-0.01</v>
      </c>
      <c r="F351" s="38">
        <v>0</v>
      </c>
      <c r="G351" s="38">
        <v>0</v>
      </c>
      <c r="H351" s="38">
        <v>0</v>
      </c>
      <c r="I351" s="38"/>
    </row>
    <row r="352" spans="1:9" s="59" customFormat="1" x14ac:dyDescent="0.25">
      <c r="A352" s="38" t="s">
        <v>269</v>
      </c>
      <c r="B352" s="37">
        <v>5257.03</v>
      </c>
      <c r="C352" s="38">
        <v>43.81</v>
      </c>
      <c r="D352" s="38">
        <v>43.81</v>
      </c>
      <c r="E352" s="38">
        <v>35.04</v>
      </c>
      <c r="F352" s="38">
        <v>0</v>
      </c>
      <c r="G352" s="38">
        <v>0</v>
      </c>
      <c r="H352" s="38">
        <v>0</v>
      </c>
      <c r="I352" s="38"/>
    </row>
    <row r="353" spans="1:9" s="59" customFormat="1" x14ac:dyDescent="0.25">
      <c r="A353" s="38" t="s">
        <v>267</v>
      </c>
      <c r="B353" s="37"/>
      <c r="C353" s="38">
        <v>43.8</v>
      </c>
      <c r="D353" s="38">
        <v>43.81</v>
      </c>
      <c r="E353" s="38">
        <v>-0.01</v>
      </c>
      <c r="F353" s="38">
        <v>0</v>
      </c>
      <c r="G353" s="38">
        <v>0</v>
      </c>
      <c r="H353" s="38">
        <v>0</v>
      </c>
      <c r="I353" s="38"/>
    </row>
    <row r="354" spans="1:9" s="59" customFormat="1" x14ac:dyDescent="0.25">
      <c r="A354" s="38" t="s">
        <v>270</v>
      </c>
      <c r="B354" s="37">
        <v>6765.08</v>
      </c>
      <c r="C354" s="38">
        <v>56.38</v>
      </c>
      <c r="D354" s="38">
        <v>56.38</v>
      </c>
      <c r="E354" s="38">
        <v>44.88</v>
      </c>
      <c r="F354" s="38">
        <v>0</v>
      </c>
      <c r="G354" s="38">
        <v>0</v>
      </c>
      <c r="H354" s="38">
        <v>0</v>
      </c>
      <c r="I354" s="38"/>
    </row>
    <row r="355" spans="1:9" s="59" customFormat="1" x14ac:dyDescent="0.25">
      <c r="A355" s="38" t="s">
        <v>271</v>
      </c>
      <c r="B355" s="37"/>
      <c r="C355" s="38">
        <v>56.37</v>
      </c>
      <c r="D355" s="38">
        <v>56.37</v>
      </c>
      <c r="E355" s="38">
        <v>-0.02</v>
      </c>
      <c r="F355" s="38">
        <v>0</v>
      </c>
      <c r="G355" s="38">
        <v>0</v>
      </c>
      <c r="H355" s="38">
        <v>0</v>
      </c>
      <c r="I355" s="38"/>
    </row>
    <row r="356" spans="1:9" s="59" customFormat="1" x14ac:dyDescent="0.25">
      <c r="A356" s="38" t="s">
        <v>272</v>
      </c>
      <c r="B356" s="37">
        <v>6765.08</v>
      </c>
      <c r="C356" s="38">
        <v>56.38</v>
      </c>
      <c r="D356" s="38">
        <v>56.38</v>
      </c>
      <c r="E356" s="38">
        <v>44.88</v>
      </c>
      <c r="F356" s="38">
        <v>0</v>
      </c>
      <c r="G356" s="38">
        <v>0</v>
      </c>
      <c r="H356" s="38">
        <v>0</v>
      </c>
      <c r="I356" s="38"/>
    </row>
    <row r="357" spans="1:9" s="59" customFormat="1" x14ac:dyDescent="0.25">
      <c r="A357" s="38" t="s">
        <v>271</v>
      </c>
      <c r="B357" s="37"/>
      <c r="C357" s="38">
        <v>56.37</v>
      </c>
      <c r="D357" s="38">
        <v>56.37</v>
      </c>
      <c r="E357" s="38">
        <v>-0.02</v>
      </c>
      <c r="F357" s="38">
        <v>0</v>
      </c>
      <c r="G357" s="38">
        <v>0</v>
      </c>
      <c r="H357" s="38">
        <v>0</v>
      </c>
      <c r="I357" s="38"/>
    </row>
    <row r="358" spans="1:9" s="59" customFormat="1" x14ac:dyDescent="0.25">
      <c r="A358" s="38" t="s">
        <v>273</v>
      </c>
      <c r="B358" s="37">
        <v>6765.08</v>
      </c>
      <c r="C358" s="38">
        <v>56.38</v>
      </c>
      <c r="D358" s="38">
        <v>56.38</v>
      </c>
      <c r="E358" s="38">
        <v>44.88</v>
      </c>
      <c r="F358" s="38">
        <v>0</v>
      </c>
      <c r="G358" s="38">
        <v>0</v>
      </c>
      <c r="H358" s="38">
        <v>0</v>
      </c>
      <c r="I358" s="38"/>
    </row>
    <row r="359" spans="1:9" s="59" customFormat="1" x14ac:dyDescent="0.25">
      <c r="A359" s="38" t="s">
        <v>271</v>
      </c>
      <c r="B359" s="37"/>
      <c r="C359" s="38">
        <v>56.37</v>
      </c>
      <c r="D359" s="38">
        <v>56.37</v>
      </c>
      <c r="E359" s="38">
        <v>-0.02</v>
      </c>
      <c r="F359" s="38">
        <v>0</v>
      </c>
      <c r="G359" s="38">
        <v>0</v>
      </c>
      <c r="H359" s="38">
        <v>0</v>
      </c>
      <c r="I359" s="38"/>
    </row>
    <row r="360" spans="1:9" s="59" customFormat="1" x14ac:dyDescent="0.25">
      <c r="A360" s="38" t="s">
        <v>274</v>
      </c>
      <c r="B360" s="37">
        <v>6765.08</v>
      </c>
      <c r="C360" s="38">
        <v>56.38</v>
      </c>
      <c r="D360" s="38">
        <v>56.38</v>
      </c>
      <c r="E360" s="38">
        <v>44.88</v>
      </c>
      <c r="F360" s="38">
        <v>0</v>
      </c>
      <c r="G360" s="38">
        <v>0</v>
      </c>
      <c r="H360" s="38">
        <v>0</v>
      </c>
      <c r="I360" s="38"/>
    </row>
    <row r="361" spans="1:9" s="59" customFormat="1" x14ac:dyDescent="0.25">
      <c r="A361" s="38" t="s">
        <v>271</v>
      </c>
      <c r="B361" s="37"/>
      <c r="C361" s="38">
        <v>56.37</v>
      </c>
      <c r="D361" s="38">
        <v>56.37</v>
      </c>
      <c r="E361" s="38">
        <v>-0.02</v>
      </c>
      <c r="F361" s="38">
        <v>0</v>
      </c>
      <c r="G361" s="38">
        <v>0</v>
      </c>
      <c r="H361" s="38">
        <v>0</v>
      </c>
      <c r="I361" s="38"/>
    </row>
    <row r="362" spans="1:9" s="59" customFormat="1" x14ac:dyDescent="0.25">
      <c r="A362" s="38" t="s">
        <v>275</v>
      </c>
      <c r="B362" s="37">
        <v>365398.01</v>
      </c>
      <c r="C362" s="38">
        <v>3044.98</v>
      </c>
      <c r="D362" s="38">
        <v>3044.98</v>
      </c>
      <c r="E362" s="38">
        <v>2436.19</v>
      </c>
      <c r="F362" s="38">
        <v>0</v>
      </c>
      <c r="G362" s="38">
        <v>0</v>
      </c>
      <c r="H362" s="38">
        <v>0</v>
      </c>
      <c r="I362" s="38"/>
    </row>
    <row r="363" spans="1:9" s="59" customFormat="1" x14ac:dyDescent="0.25">
      <c r="A363" s="38" t="s">
        <v>276</v>
      </c>
      <c r="B363" s="37"/>
      <c r="C363" s="38">
        <v>3044.99</v>
      </c>
      <c r="D363" s="38">
        <v>3044.98</v>
      </c>
      <c r="E363" s="38">
        <v>0</v>
      </c>
      <c r="F363" s="38">
        <v>0</v>
      </c>
      <c r="G363" s="38">
        <v>0</v>
      </c>
      <c r="H363" s="38">
        <v>0</v>
      </c>
      <c r="I363" s="38"/>
    </row>
    <row r="364" spans="1:9" s="59" customFormat="1" x14ac:dyDescent="0.25">
      <c r="A364" s="32" t="s">
        <v>482</v>
      </c>
      <c r="B364" s="31">
        <v>34900</v>
      </c>
      <c r="C364" s="32"/>
      <c r="D364" s="32"/>
      <c r="E364" s="32"/>
      <c r="F364" s="32"/>
      <c r="G364" s="32"/>
      <c r="H364" s="32"/>
      <c r="I364" s="32"/>
    </row>
    <row r="365" spans="1:9" s="59" customFormat="1" x14ac:dyDescent="0.25">
      <c r="A365" s="38" t="s">
        <v>483</v>
      </c>
      <c r="B365" s="37"/>
      <c r="C365" s="38"/>
      <c r="D365" s="38"/>
      <c r="E365" s="38"/>
      <c r="F365" s="38"/>
      <c r="G365" s="38"/>
      <c r="H365" s="38"/>
      <c r="I365" s="38"/>
    </row>
    <row r="366" spans="1:9" s="59" customFormat="1" x14ac:dyDescent="0.25">
      <c r="A366" s="38" t="s">
        <v>277</v>
      </c>
      <c r="B366" s="37">
        <v>65249.64</v>
      </c>
      <c r="C366" s="38">
        <v>380.63</v>
      </c>
      <c r="D366" s="38">
        <v>380.62</v>
      </c>
      <c r="E366" s="38">
        <v>380.63</v>
      </c>
      <c r="F366" s="38">
        <v>380.62</v>
      </c>
      <c r="G366" s="38">
        <v>380.62</v>
      </c>
      <c r="H366" s="38">
        <v>0</v>
      </c>
      <c r="I366" s="38"/>
    </row>
    <row r="367" spans="1:9" s="59" customFormat="1" x14ac:dyDescent="0.25">
      <c r="A367" s="38" t="s">
        <v>278</v>
      </c>
      <c r="B367" s="37"/>
      <c r="C367" s="38">
        <v>380.62</v>
      </c>
      <c r="D367" s="38">
        <v>380.62</v>
      </c>
      <c r="E367" s="38">
        <v>380.62</v>
      </c>
      <c r="F367" s="38">
        <v>380.63</v>
      </c>
      <c r="G367" s="38">
        <v>380.62</v>
      </c>
      <c r="H367" s="38">
        <v>0</v>
      </c>
      <c r="I367" s="38"/>
    </row>
    <row r="368" spans="1:9" s="59" customFormat="1" x14ac:dyDescent="0.25">
      <c r="A368" s="38" t="s">
        <v>279</v>
      </c>
      <c r="B368" s="37">
        <v>27404.85</v>
      </c>
      <c r="C368" s="38">
        <v>159.86000000000001</v>
      </c>
      <c r="D368" s="38">
        <v>159.87</v>
      </c>
      <c r="E368" s="38">
        <v>159.86000000000001</v>
      </c>
      <c r="F368" s="38">
        <v>159.86000000000001</v>
      </c>
      <c r="G368" s="38">
        <v>159.87</v>
      </c>
      <c r="H368" s="38">
        <v>0</v>
      </c>
      <c r="I368" s="38"/>
    </row>
    <row r="369" spans="1:9" s="59" customFormat="1" x14ac:dyDescent="0.25">
      <c r="A369" s="38" t="s">
        <v>280</v>
      </c>
      <c r="B369" s="37"/>
      <c r="C369" s="38">
        <v>159.86000000000001</v>
      </c>
      <c r="D369" s="38">
        <v>159.86000000000001</v>
      </c>
      <c r="E369" s="38">
        <v>159.86000000000001</v>
      </c>
      <c r="F369" s="38">
        <v>159.86000000000001</v>
      </c>
      <c r="G369" s="38">
        <v>159.86000000000001</v>
      </c>
      <c r="H369" s="38">
        <v>0</v>
      </c>
      <c r="I369" s="38"/>
    </row>
    <row r="370" spans="1:9" s="59" customFormat="1" x14ac:dyDescent="0.25">
      <c r="A370" s="38" t="s">
        <v>281</v>
      </c>
      <c r="B370" s="37">
        <v>30158.39</v>
      </c>
      <c r="C370" s="38">
        <v>175.92</v>
      </c>
      <c r="D370" s="38">
        <v>175.92</v>
      </c>
      <c r="E370" s="38">
        <v>175.93</v>
      </c>
      <c r="F370" s="38">
        <v>175.92</v>
      </c>
      <c r="G370" s="38">
        <v>175.92</v>
      </c>
      <c r="H370" s="38">
        <v>0</v>
      </c>
      <c r="I370" s="38"/>
    </row>
    <row r="371" spans="1:9" s="59" customFormat="1" x14ac:dyDescent="0.25">
      <c r="A371" s="38" t="s">
        <v>282</v>
      </c>
      <c r="B371" s="37"/>
      <c r="C371" s="38">
        <v>175.93</v>
      </c>
      <c r="D371" s="38">
        <v>175.92</v>
      </c>
      <c r="E371" s="38">
        <v>175.92</v>
      </c>
      <c r="F371" s="38">
        <v>175.93</v>
      </c>
      <c r="G371" s="38">
        <v>175.93</v>
      </c>
      <c r="H371" s="38">
        <v>0</v>
      </c>
      <c r="I371" s="38"/>
    </row>
    <row r="372" spans="1:9" s="59" customFormat="1" x14ac:dyDescent="0.25">
      <c r="A372" s="38" t="s">
        <v>283</v>
      </c>
      <c r="B372" s="37">
        <v>42521.37</v>
      </c>
      <c r="C372" s="38">
        <v>248.05</v>
      </c>
      <c r="D372" s="38">
        <v>248.04</v>
      </c>
      <c r="E372" s="38">
        <v>248.04</v>
      </c>
      <c r="F372" s="38">
        <v>248.04</v>
      </c>
      <c r="G372" s="38">
        <v>248.05</v>
      </c>
      <c r="H372" s="38">
        <v>0</v>
      </c>
      <c r="I372" s="38"/>
    </row>
    <row r="373" spans="1:9" s="59" customFormat="1" x14ac:dyDescent="0.25">
      <c r="A373" s="38" t="s">
        <v>284</v>
      </c>
      <c r="B373" s="37"/>
      <c r="C373" s="38">
        <v>248.04</v>
      </c>
      <c r="D373" s="38">
        <v>248.04</v>
      </c>
      <c r="E373" s="38">
        <v>248.04</v>
      </c>
      <c r="F373" s="38">
        <v>248.04</v>
      </c>
      <c r="G373" s="38">
        <v>248.04</v>
      </c>
      <c r="H373" s="38">
        <v>0</v>
      </c>
      <c r="I373" s="38"/>
    </row>
    <row r="374" spans="1:9" s="59" customFormat="1" x14ac:dyDescent="0.25">
      <c r="A374" s="38" t="s">
        <v>285</v>
      </c>
      <c r="B374" s="37">
        <v>254473.61</v>
      </c>
      <c r="C374" s="38">
        <v>2120.61</v>
      </c>
      <c r="D374" s="38">
        <v>2120.61</v>
      </c>
      <c r="E374" s="38">
        <v>1696.59</v>
      </c>
      <c r="F374" s="38">
        <v>0</v>
      </c>
      <c r="G374" s="38">
        <v>0</v>
      </c>
      <c r="H374" s="38">
        <v>0</v>
      </c>
      <c r="I374" s="38"/>
    </row>
    <row r="375" spans="1:9" s="59" customFormat="1" x14ac:dyDescent="0.25">
      <c r="A375" s="38" t="s">
        <v>286</v>
      </c>
      <c r="B375" s="37"/>
      <c r="C375" s="38">
        <v>2120.62</v>
      </c>
      <c r="D375" s="38">
        <v>2120.61</v>
      </c>
      <c r="E375" s="38">
        <v>0</v>
      </c>
      <c r="F375" s="38">
        <v>0</v>
      </c>
      <c r="G375" s="38">
        <v>0</v>
      </c>
      <c r="H375" s="38">
        <v>0</v>
      </c>
      <c r="I375" s="38"/>
    </row>
    <row r="376" spans="1:9" s="59" customFormat="1" x14ac:dyDescent="0.25">
      <c r="A376" s="38" t="s">
        <v>287</v>
      </c>
      <c r="B376" s="37">
        <v>13248.29</v>
      </c>
      <c r="C376" s="38">
        <v>55.2</v>
      </c>
      <c r="D376" s="38">
        <v>55.2</v>
      </c>
      <c r="E376" s="38">
        <v>55.2</v>
      </c>
      <c r="F376" s="38">
        <v>55.2</v>
      </c>
      <c r="G376" s="38">
        <v>55.21</v>
      </c>
      <c r="H376" s="38">
        <v>0</v>
      </c>
      <c r="I376" s="38"/>
    </row>
    <row r="377" spans="1:9" s="59" customFormat="1" x14ac:dyDescent="0.25">
      <c r="A377" s="38" t="s">
        <v>288</v>
      </c>
      <c r="B377" s="37"/>
      <c r="C377" s="38">
        <v>55.2</v>
      </c>
      <c r="D377" s="38">
        <v>55.2</v>
      </c>
      <c r="E377" s="38">
        <v>55.2</v>
      </c>
      <c r="F377" s="38">
        <v>55.2</v>
      </c>
      <c r="G377" s="38">
        <v>55.2</v>
      </c>
      <c r="H377" s="38">
        <v>0</v>
      </c>
      <c r="I377" s="38"/>
    </row>
    <row r="378" spans="1:9" s="59" customFormat="1" x14ac:dyDescent="0.25">
      <c r="A378" s="38" t="s">
        <v>289</v>
      </c>
      <c r="B378" s="37">
        <v>31711.33</v>
      </c>
      <c r="C378" s="38">
        <v>132.13</v>
      </c>
      <c r="D378" s="38">
        <v>132.13</v>
      </c>
      <c r="E378" s="38">
        <v>132.13</v>
      </c>
      <c r="F378" s="38">
        <v>132.13</v>
      </c>
      <c r="G378" s="38">
        <v>132.13</v>
      </c>
      <c r="H378" s="38">
        <v>0</v>
      </c>
      <c r="I378" s="38"/>
    </row>
    <row r="379" spans="1:9" s="59" customFormat="1" x14ac:dyDescent="0.25">
      <c r="A379" s="38" t="s">
        <v>290</v>
      </c>
      <c r="B379" s="37"/>
      <c r="C379" s="38">
        <v>132.13</v>
      </c>
      <c r="D379" s="38">
        <v>132.13</v>
      </c>
      <c r="E379" s="38">
        <v>132.13</v>
      </c>
      <c r="F379" s="38">
        <v>132.13</v>
      </c>
      <c r="G379" s="38">
        <v>132.13</v>
      </c>
      <c r="H379" s="38">
        <v>0</v>
      </c>
      <c r="I379" s="38"/>
    </row>
    <row r="380" spans="1:9" s="59" customFormat="1" x14ac:dyDescent="0.25">
      <c r="A380" s="38" t="s">
        <v>291</v>
      </c>
      <c r="B380" s="37">
        <v>10147.620000000001</v>
      </c>
      <c r="C380" s="38">
        <v>42.28</v>
      </c>
      <c r="D380" s="38">
        <v>42.29</v>
      </c>
      <c r="E380" s="38">
        <v>42.28</v>
      </c>
      <c r="F380" s="38">
        <v>42.28</v>
      </c>
      <c r="G380" s="38">
        <v>42.29</v>
      </c>
      <c r="H380" s="38">
        <v>0</v>
      </c>
      <c r="I380" s="38"/>
    </row>
    <row r="381" spans="1:9" s="59" customFormat="1" x14ac:dyDescent="0.25">
      <c r="A381" s="38" t="s">
        <v>292</v>
      </c>
      <c r="B381" s="37"/>
      <c r="C381" s="38">
        <v>42.28</v>
      </c>
      <c r="D381" s="38">
        <v>42.28</v>
      </c>
      <c r="E381" s="38">
        <v>42.28</v>
      </c>
      <c r="F381" s="38">
        <v>42.28</v>
      </c>
      <c r="G381" s="38">
        <v>42.28</v>
      </c>
      <c r="H381" s="38">
        <v>0</v>
      </c>
      <c r="I381" s="38"/>
    </row>
    <row r="382" spans="1:9" s="59" customFormat="1" x14ac:dyDescent="0.25">
      <c r="A382" s="38" t="s">
        <v>293</v>
      </c>
      <c r="B382" s="37">
        <v>121951.58</v>
      </c>
      <c r="C382" s="38">
        <v>1016.27</v>
      </c>
      <c r="D382" s="38">
        <v>1016.26</v>
      </c>
      <c r="E382" s="38">
        <v>813.14</v>
      </c>
      <c r="F382" s="38">
        <v>0</v>
      </c>
      <c r="G382" s="38">
        <v>0</v>
      </c>
      <c r="H382" s="38">
        <v>0</v>
      </c>
      <c r="I382" s="38"/>
    </row>
    <row r="383" spans="1:9" s="59" customFormat="1" x14ac:dyDescent="0.25">
      <c r="A383" s="38" t="s">
        <v>294</v>
      </c>
      <c r="B383" s="37"/>
      <c r="C383" s="38">
        <v>1016.26</v>
      </c>
      <c r="D383" s="38">
        <v>1016.26</v>
      </c>
      <c r="E383" s="38">
        <v>0</v>
      </c>
      <c r="F383" s="38">
        <v>0</v>
      </c>
      <c r="G383" s="38">
        <v>0</v>
      </c>
      <c r="H383" s="38">
        <v>0</v>
      </c>
      <c r="I383" s="38"/>
    </row>
    <row r="384" spans="1:9" s="59" customFormat="1" x14ac:dyDescent="0.25">
      <c r="A384" s="38" t="s">
        <v>295</v>
      </c>
      <c r="B384" s="37">
        <v>72999.740000000005</v>
      </c>
      <c r="C384" s="38">
        <v>425.83</v>
      </c>
      <c r="D384" s="38">
        <v>425.83</v>
      </c>
      <c r="E384" s="38">
        <v>425.83</v>
      </c>
      <c r="F384" s="38">
        <v>425.83</v>
      </c>
      <c r="G384" s="38">
        <v>425.83</v>
      </c>
      <c r="H384" s="38">
        <v>0</v>
      </c>
      <c r="I384" s="38"/>
    </row>
    <row r="385" spans="1:9" s="59" customFormat="1" x14ac:dyDescent="0.25">
      <c r="A385" s="38" t="s">
        <v>296</v>
      </c>
      <c r="B385" s="37"/>
      <c r="C385" s="38">
        <v>425.83</v>
      </c>
      <c r="D385" s="38">
        <v>425.84</v>
      </c>
      <c r="E385" s="38">
        <v>425.83</v>
      </c>
      <c r="F385" s="38">
        <v>425.83</v>
      </c>
      <c r="G385" s="38">
        <v>425.84</v>
      </c>
      <c r="H385" s="38">
        <v>0</v>
      </c>
      <c r="I385" s="38"/>
    </row>
    <row r="386" spans="1:9" s="59" customFormat="1" x14ac:dyDescent="0.25">
      <c r="A386" s="38" t="s">
        <v>297</v>
      </c>
      <c r="B386" s="37">
        <v>72999.740000000005</v>
      </c>
      <c r="C386" s="38">
        <v>425.83</v>
      </c>
      <c r="D386" s="38">
        <v>425.83</v>
      </c>
      <c r="E386" s="38">
        <v>425.83</v>
      </c>
      <c r="F386" s="38">
        <v>425.83</v>
      </c>
      <c r="G386" s="38">
        <v>425.83</v>
      </c>
      <c r="H386" s="38">
        <v>0</v>
      </c>
      <c r="I386" s="38"/>
    </row>
    <row r="387" spans="1:9" s="59" customFormat="1" x14ac:dyDescent="0.25">
      <c r="A387" s="38" t="s">
        <v>296</v>
      </c>
      <c r="B387" s="37"/>
      <c r="C387" s="38">
        <v>425.83</v>
      </c>
      <c r="D387" s="38">
        <v>425.84</v>
      </c>
      <c r="E387" s="38">
        <v>425.83</v>
      </c>
      <c r="F387" s="38">
        <v>425.83</v>
      </c>
      <c r="G387" s="38">
        <v>425.84</v>
      </c>
      <c r="H387" s="38">
        <v>0</v>
      </c>
      <c r="I387" s="38"/>
    </row>
    <row r="388" spans="1:9" s="59" customFormat="1" x14ac:dyDescent="0.25">
      <c r="A388" s="38" t="s">
        <v>298</v>
      </c>
      <c r="B388" s="37">
        <v>175300</v>
      </c>
      <c r="C388" s="38">
        <v>1022.59</v>
      </c>
      <c r="D388" s="38">
        <v>1022.58</v>
      </c>
      <c r="E388" s="38">
        <v>1022.58</v>
      </c>
      <c r="F388" s="38">
        <v>1022.59</v>
      </c>
      <c r="G388" s="38">
        <v>1022.58</v>
      </c>
      <c r="H388" s="38">
        <v>0</v>
      </c>
      <c r="I388" s="38"/>
    </row>
    <row r="389" spans="1:9" s="59" customFormat="1" x14ac:dyDescent="0.25">
      <c r="A389" s="38" t="s">
        <v>299</v>
      </c>
      <c r="B389" s="37"/>
      <c r="C389" s="38">
        <v>1022.58</v>
      </c>
      <c r="D389" s="38">
        <v>1022.59</v>
      </c>
      <c r="E389" s="38">
        <v>1022.58</v>
      </c>
      <c r="F389" s="38">
        <v>1022.58</v>
      </c>
      <c r="G389" s="38">
        <v>1022.59</v>
      </c>
      <c r="H389" s="38">
        <v>0</v>
      </c>
      <c r="I389" s="38"/>
    </row>
    <row r="390" spans="1:9" s="59" customFormat="1" x14ac:dyDescent="0.25">
      <c r="A390" s="32" t="s">
        <v>484</v>
      </c>
      <c r="B390" s="31">
        <v>42784.15</v>
      </c>
      <c r="C390" s="32"/>
      <c r="D390" s="32"/>
      <c r="E390" s="32"/>
      <c r="F390" s="32"/>
      <c r="G390" s="32"/>
      <c r="H390" s="32"/>
      <c r="I390" s="32"/>
    </row>
    <row r="391" spans="1:9" s="59" customFormat="1" x14ac:dyDescent="0.25">
      <c r="A391" s="38" t="s">
        <v>304</v>
      </c>
      <c r="B391" s="37"/>
      <c r="C391" s="38"/>
      <c r="D391" s="38"/>
      <c r="E391" s="38"/>
      <c r="F391" s="38"/>
      <c r="G391" s="38"/>
      <c r="H391" s="38"/>
      <c r="I391" s="38"/>
    </row>
    <row r="392" spans="1:9" s="59" customFormat="1" x14ac:dyDescent="0.25">
      <c r="A392" s="32" t="s">
        <v>485</v>
      </c>
      <c r="B392" s="31">
        <v>42784.15</v>
      </c>
      <c r="C392" s="32"/>
      <c r="D392" s="32"/>
      <c r="E392" s="32"/>
      <c r="F392" s="32"/>
      <c r="G392" s="32"/>
      <c r="H392" s="32"/>
      <c r="I392" s="32"/>
    </row>
    <row r="393" spans="1:9" s="59" customFormat="1" x14ac:dyDescent="0.25">
      <c r="A393" s="38" t="s">
        <v>306</v>
      </c>
      <c r="B393" s="37"/>
      <c r="C393" s="38"/>
      <c r="D393" s="38"/>
      <c r="E393" s="38"/>
      <c r="F393" s="38"/>
      <c r="G393" s="38"/>
      <c r="H393" s="38"/>
      <c r="I393" s="38"/>
    </row>
    <row r="394" spans="1:9" s="59" customFormat="1" x14ac:dyDescent="0.25">
      <c r="A394" s="38" t="s">
        <v>300</v>
      </c>
      <c r="B394" s="37">
        <v>21568.92</v>
      </c>
      <c r="C394" s="38">
        <v>125.82</v>
      </c>
      <c r="D394" s="38">
        <v>125.82</v>
      </c>
      <c r="E394" s="38">
        <v>125.82</v>
      </c>
      <c r="F394" s="38">
        <v>125.82</v>
      </c>
      <c r="G394" s="38">
        <v>125.82</v>
      </c>
      <c r="H394" s="38">
        <v>0</v>
      </c>
      <c r="I394" s="38"/>
    </row>
    <row r="395" spans="1:9" s="59" customFormat="1" x14ac:dyDescent="0.25">
      <c r="A395" s="38" t="s">
        <v>301</v>
      </c>
      <c r="B395" s="37"/>
      <c r="C395" s="38">
        <v>125.81</v>
      </c>
      <c r="D395" s="38">
        <v>125.82</v>
      </c>
      <c r="E395" s="38">
        <v>125.82</v>
      </c>
      <c r="F395" s="38">
        <v>125.82</v>
      </c>
      <c r="G395" s="38">
        <v>125.81</v>
      </c>
      <c r="H395" s="38">
        <v>0</v>
      </c>
      <c r="I395" s="38"/>
    </row>
    <row r="396" spans="1:9" s="59" customFormat="1" x14ac:dyDescent="0.25">
      <c r="A396" s="38" t="s">
        <v>302</v>
      </c>
      <c r="B396" s="37">
        <v>32624.82</v>
      </c>
      <c r="C396" s="38">
        <v>190.31</v>
      </c>
      <c r="D396" s="38">
        <v>190.32</v>
      </c>
      <c r="E396" s="38">
        <v>190.31</v>
      </c>
      <c r="F396" s="38">
        <v>190.31</v>
      </c>
      <c r="G396" s="38">
        <v>190.31</v>
      </c>
      <c r="H396" s="38">
        <v>0</v>
      </c>
      <c r="I396" s="38"/>
    </row>
    <row r="397" spans="1:9" s="59" customFormat="1" x14ac:dyDescent="0.25">
      <c r="A397" s="38" t="s">
        <v>303</v>
      </c>
      <c r="B397" s="37"/>
      <c r="C397" s="38">
        <v>190.31</v>
      </c>
      <c r="D397" s="38">
        <v>190.31</v>
      </c>
      <c r="E397" s="38">
        <v>190.31</v>
      </c>
      <c r="F397" s="38">
        <v>190.31</v>
      </c>
      <c r="G397" s="38">
        <v>190.32</v>
      </c>
      <c r="H397" s="38">
        <v>0</v>
      </c>
      <c r="I397" s="38"/>
    </row>
    <row r="398" spans="1:9" s="59" customFormat="1" x14ac:dyDescent="0.25">
      <c r="A398" s="38" t="s">
        <v>305</v>
      </c>
      <c r="B398" s="37">
        <v>12126.39</v>
      </c>
      <c r="C398" s="38">
        <v>70.73</v>
      </c>
      <c r="D398" s="38">
        <v>70.739999999999995</v>
      </c>
      <c r="E398" s="38">
        <v>70.73</v>
      </c>
      <c r="F398" s="38">
        <v>70.739999999999995</v>
      </c>
      <c r="G398" s="38">
        <v>70.73</v>
      </c>
      <c r="H398" s="38">
        <v>0</v>
      </c>
      <c r="I398" s="38"/>
    </row>
    <row r="399" spans="1:9" s="59" customFormat="1" x14ac:dyDescent="0.25">
      <c r="A399" s="38" t="s">
        <v>304</v>
      </c>
      <c r="B399" s="37"/>
      <c r="C399" s="38">
        <v>70.739999999999995</v>
      </c>
      <c r="D399" s="38">
        <v>70.739999999999995</v>
      </c>
      <c r="E399" s="38">
        <v>70.739999999999995</v>
      </c>
      <c r="F399" s="38">
        <v>70.739999999999995</v>
      </c>
      <c r="G399" s="38">
        <v>70.739999999999995</v>
      </c>
      <c r="H399" s="38">
        <v>0</v>
      </c>
      <c r="I399" s="38"/>
    </row>
    <row r="400" spans="1:9" s="59" customFormat="1" x14ac:dyDescent="0.25">
      <c r="A400" s="38" t="s">
        <v>307</v>
      </c>
      <c r="B400" s="37">
        <v>12126.39</v>
      </c>
      <c r="C400" s="38">
        <v>70.73</v>
      </c>
      <c r="D400" s="38">
        <v>70.739999999999995</v>
      </c>
      <c r="E400" s="38">
        <v>70.73</v>
      </c>
      <c r="F400" s="38">
        <v>70.739999999999995</v>
      </c>
      <c r="G400" s="38">
        <v>70.73</v>
      </c>
      <c r="H400" s="38">
        <v>0</v>
      </c>
      <c r="I400" s="38"/>
    </row>
    <row r="401" spans="1:9" s="59" customFormat="1" x14ac:dyDescent="0.25">
      <c r="A401" s="38" t="s">
        <v>306</v>
      </c>
      <c r="B401" s="37"/>
      <c r="C401" s="38">
        <v>70.739999999999995</v>
      </c>
      <c r="D401" s="38">
        <v>70.739999999999995</v>
      </c>
      <c r="E401" s="38">
        <v>70.739999999999995</v>
      </c>
      <c r="F401" s="38">
        <v>70.739999999999995</v>
      </c>
      <c r="G401" s="38">
        <v>70.739999999999995</v>
      </c>
      <c r="H401" s="38">
        <v>0</v>
      </c>
      <c r="I401" s="38"/>
    </row>
    <row r="402" spans="1:9" s="59" customFormat="1" x14ac:dyDescent="0.25">
      <c r="A402" s="38" t="s">
        <v>308</v>
      </c>
      <c r="B402" s="37">
        <v>165807.17000000001</v>
      </c>
      <c r="C402" s="38">
        <v>1381.73</v>
      </c>
      <c r="D402" s="38">
        <v>1381.72</v>
      </c>
      <c r="E402" s="38">
        <v>1105.1600000000001</v>
      </c>
      <c r="F402" s="38">
        <v>0</v>
      </c>
      <c r="G402" s="38">
        <v>0</v>
      </c>
      <c r="H402" s="38">
        <v>0</v>
      </c>
      <c r="I402" s="38"/>
    </row>
    <row r="403" spans="1:9" s="59" customFormat="1" x14ac:dyDescent="0.25">
      <c r="A403" s="38" t="s">
        <v>309</v>
      </c>
      <c r="B403" s="37"/>
      <c r="C403" s="38">
        <v>1381.73</v>
      </c>
      <c r="D403" s="38">
        <v>1381.73</v>
      </c>
      <c r="E403" s="38">
        <v>-0.02</v>
      </c>
      <c r="F403" s="38">
        <v>0</v>
      </c>
      <c r="G403" s="38">
        <v>0</v>
      </c>
      <c r="H403" s="38">
        <v>0</v>
      </c>
      <c r="I403" s="38"/>
    </row>
    <row r="404" spans="1:9" s="59" customFormat="1" x14ac:dyDescent="0.25">
      <c r="A404" s="38" t="s">
        <v>310</v>
      </c>
      <c r="B404" s="37">
        <v>11275.14</v>
      </c>
      <c r="C404" s="38">
        <v>93.96</v>
      </c>
      <c r="D404" s="38">
        <v>93.95</v>
      </c>
      <c r="E404" s="38">
        <v>75.180000000000007</v>
      </c>
      <c r="F404" s="38">
        <v>0</v>
      </c>
      <c r="G404" s="38">
        <v>0</v>
      </c>
      <c r="H404" s="38">
        <v>0</v>
      </c>
      <c r="I404" s="38"/>
    </row>
    <row r="405" spans="1:9" s="59" customFormat="1" x14ac:dyDescent="0.25">
      <c r="A405" s="38" t="s">
        <v>311</v>
      </c>
      <c r="B405" s="37"/>
      <c r="C405" s="38">
        <v>93.96</v>
      </c>
      <c r="D405" s="38">
        <v>93.96</v>
      </c>
      <c r="E405" s="38">
        <v>-0.01</v>
      </c>
      <c r="F405" s="38">
        <v>0</v>
      </c>
      <c r="G405" s="38">
        <v>0</v>
      </c>
      <c r="H405" s="38">
        <v>0</v>
      </c>
      <c r="I405" s="38"/>
    </row>
    <row r="406" spans="1:9" s="59" customFormat="1" x14ac:dyDescent="0.25">
      <c r="A406" s="38" t="s">
        <v>312</v>
      </c>
      <c r="B406" s="37">
        <v>11275.14</v>
      </c>
      <c r="C406" s="38">
        <v>93.96</v>
      </c>
      <c r="D406" s="38">
        <v>93.95</v>
      </c>
      <c r="E406" s="38">
        <v>75.180000000000007</v>
      </c>
      <c r="F406" s="38">
        <v>0</v>
      </c>
      <c r="G406" s="38">
        <v>0</v>
      </c>
      <c r="H406" s="38">
        <v>0</v>
      </c>
      <c r="I406" s="38"/>
    </row>
    <row r="407" spans="1:9" s="59" customFormat="1" x14ac:dyDescent="0.25">
      <c r="A407" s="38" t="s">
        <v>311</v>
      </c>
      <c r="B407" s="37"/>
      <c r="C407" s="38">
        <v>93.96</v>
      </c>
      <c r="D407" s="38">
        <v>93.96</v>
      </c>
      <c r="E407" s="38">
        <v>-0.01</v>
      </c>
      <c r="F407" s="38">
        <v>0</v>
      </c>
      <c r="G407" s="38">
        <v>0</v>
      </c>
      <c r="H407" s="38">
        <v>0</v>
      </c>
      <c r="I407" s="38"/>
    </row>
    <row r="408" spans="1:9" s="59" customFormat="1" x14ac:dyDescent="0.25">
      <c r="A408" s="38" t="s">
        <v>313</v>
      </c>
      <c r="B408" s="37">
        <v>75771.8</v>
      </c>
      <c r="C408" s="38">
        <v>442</v>
      </c>
      <c r="D408" s="38">
        <v>442</v>
      </c>
      <c r="E408" s="38">
        <v>442</v>
      </c>
      <c r="F408" s="38">
        <v>442</v>
      </c>
      <c r="G408" s="38">
        <v>442</v>
      </c>
      <c r="H408" s="38">
        <v>0</v>
      </c>
      <c r="I408" s="38"/>
    </row>
    <row r="409" spans="1:9" s="59" customFormat="1" x14ac:dyDescent="0.25">
      <c r="A409" s="38" t="s">
        <v>314</v>
      </c>
      <c r="B409" s="37"/>
      <c r="C409" s="38">
        <v>442</v>
      </c>
      <c r="D409" s="38">
        <v>442.01</v>
      </c>
      <c r="E409" s="38">
        <v>442</v>
      </c>
      <c r="F409" s="38">
        <v>442.01</v>
      </c>
      <c r="G409" s="38">
        <v>442</v>
      </c>
      <c r="H409" s="38">
        <v>0</v>
      </c>
      <c r="I409" s="38"/>
    </row>
    <row r="410" spans="1:9" s="59" customFormat="1" x14ac:dyDescent="0.25">
      <c r="A410" s="38" t="s">
        <v>315</v>
      </c>
      <c r="B410" s="37">
        <v>75771.8</v>
      </c>
      <c r="C410" s="38">
        <v>442</v>
      </c>
      <c r="D410" s="38">
        <v>442</v>
      </c>
      <c r="E410" s="38">
        <v>442</v>
      </c>
      <c r="F410" s="38">
        <v>442</v>
      </c>
      <c r="G410" s="38">
        <v>442</v>
      </c>
      <c r="H410" s="38">
        <v>0</v>
      </c>
      <c r="I410" s="38"/>
    </row>
    <row r="411" spans="1:9" s="59" customFormat="1" x14ac:dyDescent="0.25">
      <c r="A411" s="38" t="s">
        <v>314</v>
      </c>
      <c r="B411" s="37"/>
      <c r="C411" s="38">
        <v>442</v>
      </c>
      <c r="D411" s="38">
        <v>442.01</v>
      </c>
      <c r="E411" s="38">
        <v>442</v>
      </c>
      <c r="F411" s="38">
        <v>442.01</v>
      </c>
      <c r="G411" s="38">
        <v>442</v>
      </c>
      <c r="H411" s="38">
        <v>0</v>
      </c>
      <c r="I411" s="38"/>
    </row>
    <row r="412" spans="1:9" s="59" customFormat="1" x14ac:dyDescent="0.25">
      <c r="A412" s="38" t="s">
        <v>316</v>
      </c>
      <c r="B412" s="37">
        <v>39403.74</v>
      </c>
      <c r="C412" s="38">
        <v>328.36</v>
      </c>
      <c r="D412" s="38">
        <v>328.36</v>
      </c>
      <c r="E412" s="38">
        <v>262.98</v>
      </c>
      <c r="F412" s="38">
        <v>0</v>
      </c>
      <c r="G412" s="38">
        <v>0</v>
      </c>
      <c r="H412" s="38">
        <v>0</v>
      </c>
      <c r="I412" s="38"/>
    </row>
    <row r="413" spans="1:9" s="59" customFormat="1" x14ac:dyDescent="0.25">
      <c r="A413" s="38" t="s">
        <v>317</v>
      </c>
      <c r="B413" s="37"/>
      <c r="C413" s="38">
        <v>328.37</v>
      </c>
      <c r="D413" s="38">
        <v>328.36</v>
      </c>
      <c r="E413" s="38">
        <v>0</v>
      </c>
      <c r="F413" s="38">
        <v>0</v>
      </c>
      <c r="G413" s="38">
        <v>0</v>
      </c>
      <c r="H413" s="38">
        <v>0</v>
      </c>
      <c r="I413" s="38"/>
    </row>
    <row r="414" spans="1:9" s="59" customFormat="1" x14ac:dyDescent="0.25">
      <c r="A414" s="38" t="s">
        <v>318</v>
      </c>
      <c r="B414" s="37">
        <v>39403.74</v>
      </c>
      <c r="C414" s="38">
        <v>328.36</v>
      </c>
      <c r="D414" s="38">
        <v>328.36</v>
      </c>
      <c r="E414" s="38">
        <v>262.98</v>
      </c>
      <c r="F414" s="38">
        <v>0</v>
      </c>
      <c r="G414" s="38">
        <v>0</v>
      </c>
      <c r="H414" s="38">
        <v>0</v>
      </c>
      <c r="I414" s="38"/>
    </row>
    <row r="415" spans="1:9" s="59" customFormat="1" x14ac:dyDescent="0.25">
      <c r="A415" s="38" t="s">
        <v>317</v>
      </c>
      <c r="B415" s="37"/>
      <c r="C415" s="38">
        <v>328.37</v>
      </c>
      <c r="D415" s="38">
        <v>328.36</v>
      </c>
      <c r="E415" s="38">
        <v>0</v>
      </c>
      <c r="F415" s="38">
        <v>0</v>
      </c>
      <c r="G415" s="38">
        <v>0</v>
      </c>
      <c r="H415" s="38">
        <v>0</v>
      </c>
      <c r="I415" s="38"/>
    </row>
    <row r="416" spans="1:9" s="59" customFormat="1" x14ac:dyDescent="0.25">
      <c r="A416" s="38" t="s">
        <v>319</v>
      </c>
      <c r="B416" s="37">
        <v>54825.36</v>
      </c>
      <c r="C416" s="38">
        <v>319.81</v>
      </c>
      <c r="D416" s="38">
        <v>319.81</v>
      </c>
      <c r="E416" s="38">
        <v>319.81</v>
      </c>
      <c r="F416" s="38">
        <v>319.81</v>
      </c>
      <c r="G416" s="38">
        <v>319.82</v>
      </c>
      <c r="H416" s="38">
        <v>0</v>
      </c>
      <c r="I416" s="38"/>
    </row>
    <row r="417" spans="1:9" s="59" customFormat="1" x14ac:dyDescent="0.25">
      <c r="A417" s="38" t="s">
        <v>320</v>
      </c>
      <c r="B417" s="37"/>
      <c r="C417" s="38">
        <v>319.82</v>
      </c>
      <c r="D417" s="38">
        <v>319.82</v>
      </c>
      <c r="E417" s="38">
        <v>319.82</v>
      </c>
      <c r="F417" s="38">
        <v>319.81</v>
      </c>
      <c r="G417" s="38">
        <v>319.81</v>
      </c>
      <c r="H417" s="38">
        <v>0</v>
      </c>
      <c r="I417" s="38"/>
    </row>
    <row r="418" spans="1:9" s="59" customFormat="1" x14ac:dyDescent="0.25">
      <c r="A418" s="38" t="s">
        <v>321</v>
      </c>
      <c r="B418" s="37">
        <v>58724.68</v>
      </c>
      <c r="C418" s="38">
        <v>342.56</v>
      </c>
      <c r="D418" s="38">
        <v>342.56</v>
      </c>
      <c r="E418" s="38">
        <v>342.56</v>
      </c>
      <c r="F418" s="38">
        <v>342.56</v>
      </c>
      <c r="G418" s="38">
        <v>342.56</v>
      </c>
      <c r="H418" s="38">
        <v>0</v>
      </c>
      <c r="I418" s="38"/>
    </row>
    <row r="419" spans="1:9" s="59" customFormat="1" x14ac:dyDescent="0.25">
      <c r="A419" s="38" t="s">
        <v>322</v>
      </c>
      <c r="B419" s="37"/>
      <c r="C419" s="38">
        <v>342.56</v>
      </c>
      <c r="D419" s="38">
        <v>342.56</v>
      </c>
      <c r="E419" s="38">
        <v>342.56</v>
      </c>
      <c r="F419" s="38">
        <v>342.56</v>
      </c>
      <c r="G419" s="38">
        <v>342.57</v>
      </c>
      <c r="H419" s="38">
        <v>0</v>
      </c>
      <c r="I419" s="38"/>
    </row>
    <row r="420" spans="1:9" s="59" customFormat="1" x14ac:dyDescent="0.25">
      <c r="A420" s="38" t="s">
        <v>323</v>
      </c>
      <c r="B420" s="37">
        <v>1804.02</v>
      </c>
      <c r="C420" s="38">
        <v>0</v>
      </c>
      <c r="D420" s="38">
        <v>0</v>
      </c>
      <c r="E420" s="38">
        <v>0</v>
      </c>
      <c r="F420" s="38">
        <v>0</v>
      </c>
      <c r="G420" s="38">
        <v>0</v>
      </c>
      <c r="H420" s="38">
        <v>0</v>
      </c>
      <c r="I420" s="38"/>
    </row>
    <row r="421" spans="1:9" s="59" customFormat="1" x14ac:dyDescent="0.25">
      <c r="A421" s="38" t="s">
        <v>324</v>
      </c>
      <c r="B421" s="37"/>
      <c r="C421" s="38">
        <v>0</v>
      </c>
      <c r="D421" s="38">
        <v>0</v>
      </c>
      <c r="E421" s="38">
        <v>0</v>
      </c>
      <c r="F421" s="38">
        <v>0</v>
      </c>
      <c r="G421" s="38">
        <v>0</v>
      </c>
      <c r="H421" s="38">
        <v>0</v>
      </c>
      <c r="I421" s="38"/>
    </row>
    <row r="422" spans="1:9" s="59" customFormat="1" x14ac:dyDescent="0.25">
      <c r="A422" s="38" t="s">
        <v>325</v>
      </c>
      <c r="B422" s="37">
        <v>1804.02</v>
      </c>
      <c r="C422" s="38">
        <v>0</v>
      </c>
      <c r="D422" s="38">
        <v>0</v>
      </c>
      <c r="E422" s="38">
        <v>0</v>
      </c>
      <c r="F422" s="38">
        <v>0</v>
      </c>
      <c r="G422" s="38">
        <v>0</v>
      </c>
      <c r="H422" s="38">
        <v>0</v>
      </c>
      <c r="I422" s="38"/>
    </row>
    <row r="423" spans="1:9" s="59" customFormat="1" x14ac:dyDescent="0.25">
      <c r="A423" s="38" t="s">
        <v>324</v>
      </c>
      <c r="B423" s="37"/>
      <c r="C423" s="38">
        <v>0</v>
      </c>
      <c r="D423" s="38">
        <v>0</v>
      </c>
      <c r="E423" s="38">
        <v>0</v>
      </c>
      <c r="F423" s="38">
        <v>0</v>
      </c>
      <c r="G423" s="38">
        <v>0</v>
      </c>
      <c r="H423" s="38">
        <v>0</v>
      </c>
      <c r="I423" s="38"/>
    </row>
    <row r="424" spans="1:9" s="59" customFormat="1" x14ac:dyDescent="0.25">
      <c r="A424" s="38" t="s">
        <v>326</v>
      </c>
      <c r="B424" s="37">
        <v>32290</v>
      </c>
      <c r="C424" s="38">
        <v>269.08999999999997</v>
      </c>
      <c r="D424" s="38">
        <v>269.08</v>
      </c>
      <c r="E424" s="38">
        <v>269.08</v>
      </c>
      <c r="F424" s="38">
        <v>269.08999999999997</v>
      </c>
      <c r="G424" s="38">
        <v>269.08</v>
      </c>
      <c r="H424" s="38">
        <v>0</v>
      </c>
      <c r="I424" s="38"/>
    </row>
    <row r="425" spans="1:9" s="59" customFormat="1" x14ac:dyDescent="0.25">
      <c r="A425" s="38" t="s">
        <v>327</v>
      </c>
      <c r="B425" s="37"/>
      <c r="C425" s="38">
        <v>269.08</v>
      </c>
      <c r="D425" s="38">
        <v>269.08999999999997</v>
      </c>
      <c r="E425" s="38">
        <v>269.08</v>
      </c>
      <c r="F425" s="38">
        <v>269.08</v>
      </c>
      <c r="G425" s="38">
        <v>269.08999999999997</v>
      </c>
      <c r="H425" s="38">
        <v>0</v>
      </c>
      <c r="I425" s="38"/>
    </row>
    <row r="426" spans="1:9" s="59" customFormat="1" x14ac:dyDescent="0.25">
      <c r="A426" s="38" t="s">
        <v>328</v>
      </c>
      <c r="B426" s="37">
        <v>19792.28</v>
      </c>
      <c r="C426" s="38">
        <v>164.93</v>
      </c>
      <c r="D426" s="38">
        <v>164.93</v>
      </c>
      <c r="E426" s="38">
        <v>164.93</v>
      </c>
      <c r="F426" s="38">
        <v>164.94</v>
      </c>
      <c r="G426" s="38">
        <v>164.94</v>
      </c>
      <c r="H426" s="38">
        <v>0</v>
      </c>
      <c r="I426" s="38"/>
    </row>
    <row r="427" spans="1:9" s="59" customFormat="1" x14ac:dyDescent="0.25">
      <c r="A427" s="38" t="s">
        <v>329</v>
      </c>
      <c r="B427" s="37"/>
      <c r="C427" s="38">
        <v>164.94</v>
      </c>
      <c r="D427" s="38">
        <v>164.94</v>
      </c>
      <c r="E427" s="38">
        <v>164.94</v>
      </c>
      <c r="F427" s="38">
        <v>164.93</v>
      </c>
      <c r="G427" s="38">
        <v>164.93</v>
      </c>
      <c r="H427" s="38">
        <v>0</v>
      </c>
      <c r="I427" s="38"/>
    </row>
    <row r="428" spans="1:9" s="59" customFormat="1" x14ac:dyDescent="0.25">
      <c r="A428" s="38" t="s">
        <v>435</v>
      </c>
      <c r="B428" s="37">
        <v>3670</v>
      </c>
      <c r="C428" s="38">
        <v>30.42</v>
      </c>
      <c r="D428" s="38">
        <v>30.42</v>
      </c>
      <c r="E428" s="38">
        <v>30.41</v>
      </c>
      <c r="F428" s="38">
        <v>30.42</v>
      </c>
      <c r="G428" s="38">
        <v>30.42</v>
      </c>
      <c r="H428" s="38">
        <v>0</v>
      </c>
      <c r="I428" s="38"/>
    </row>
    <row r="429" spans="1:9" s="59" customFormat="1" x14ac:dyDescent="0.25">
      <c r="A429" s="38" t="s">
        <v>436</v>
      </c>
      <c r="B429" s="37"/>
      <c r="C429" s="38">
        <v>30.41</v>
      </c>
      <c r="D429" s="38">
        <v>30.42</v>
      </c>
      <c r="E429" s="38">
        <v>30.42</v>
      </c>
      <c r="F429" s="38">
        <v>30.41</v>
      </c>
      <c r="G429" s="38">
        <v>30.42</v>
      </c>
      <c r="H429" s="38">
        <v>0</v>
      </c>
      <c r="I429" s="38"/>
    </row>
    <row r="430" spans="1:9" s="59" customFormat="1" x14ac:dyDescent="0.25">
      <c r="A430" s="38" t="s">
        <v>437</v>
      </c>
      <c r="B430" s="37">
        <v>23400</v>
      </c>
      <c r="C430" s="38"/>
      <c r="D430" s="38"/>
      <c r="E430" s="38"/>
      <c r="F430" s="38"/>
      <c r="G430" s="38"/>
      <c r="H430" s="38"/>
      <c r="I430" s="38"/>
    </row>
    <row r="431" spans="1:9" s="59" customFormat="1" x14ac:dyDescent="0.25">
      <c r="A431" s="38" t="s">
        <v>438</v>
      </c>
      <c r="B431" s="37"/>
      <c r="C431" s="38"/>
      <c r="D431" s="38"/>
      <c r="E431" s="38"/>
      <c r="F431" s="38"/>
      <c r="G431" s="38"/>
      <c r="H431" s="38"/>
      <c r="I431" s="38"/>
    </row>
    <row r="432" spans="1:9" s="59" customFormat="1" x14ac:dyDescent="0.25">
      <c r="A432" s="38" t="s">
        <v>439</v>
      </c>
      <c r="B432" s="37">
        <v>14400</v>
      </c>
      <c r="C432" s="38"/>
      <c r="D432" s="38"/>
      <c r="E432" s="38"/>
      <c r="F432" s="38"/>
      <c r="G432" s="38"/>
      <c r="H432" s="38"/>
      <c r="I432" s="38"/>
    </row>
    <row r="433" spans="1:9" s="59" customFormat="1" x14ac:dyDescent="0.25">
      <c r="A433" s="38" t="s">
        <v>440</v>
      </c>
      <c r="B433" s="37"/>
      <c r="C433" s="38"/>
      <c r="D433" s="38"/>
      <c r="E433" s="38"/>
      <c r="F433" s="38"/>
      <c r="G433" s="38"/>
      <c r="H433" s="38"/>
      <c r="I433" s="38"/>
    </row>
    <row r="434" spans="1:9" s="59" customFormat="1" x14ac:dyDescent="0.25">
      <c r="A434" s="38" t="s">
        <v>441</v>
      </c>
      <c r="B434" s="37">
        <v>3599</v>
      </c>
      <c r="C434" s="38"/>
      <c r="D434" s="38"/>
      <c r="E434" s="38"/>
      <c r="F434" s="38"/>
      <c r="G434" s="38"/>
      <c r="H434" s="38"/>
      <c r="I434" s="38"/>
    </row>
    <row r="435" spans="1:9" s="59" customFormat="1" x14ac:dyDescent="0.25">
      <c r="A435" s="38" t="s">
        <v>442</v>
      </c>
      <c r="B435" s="37"/>
      <c r="C435" s="38"/>
      <c r="D435" s="38"/>
      <c r="E435" s="38"/>
      <c r="F435" s="38"/>
      <c r="G435" s="38"/>
      <c r="H435" s="38"/>
      <c r="I435" s="38"/>
    </row>
    <row r="436" spans="1:9" s="59" customFormat="1" x14ac:dyDescent="0.25">
      <c r="A436" s="38" t="s">
        <v>330</v>
      </c>
      <c r="B436" s="37">
        <v>38712</v>
      </c>
      <c r="C436" s="38">
        <v>161.30000000000001</v>
      </c>
      <c r="D436" s="38">
        <v>161.30000000000001</v>
      </c>
      <c r="E436" s="38">
        <v>161.30000000000001</v>
      </c>
      <c r="F436" s="38">
        <v>161.30000000000001</v>
      </c>
      <c r="G436" s="38">
        <v>161.30000000000001</v>
      </c>
      <c r="H436" s="38">
        <v>0</v>
      </c>
      <c r="I436" s="38"/>
    </row>
    <row r="437" spans="1:9" s="59" customFormat="1" x14ac:dyDescent="0.25">
      <c r="A437" s="38" t="s">
        <v>331</v>
      </c>
      <c r="B437" s="37"/>
      <c r="C437" s="38">
        <v>161.30000000000001</v>
      </c>
      <c r="D437" s="38">
        <v>161.30000000000001</v>
      </c>
      <c r="E437" s="38">
        <v>161.30000000000001</v>
      </c>
      <c r="F437" s="38">
        <v>161.30000000000001</v>
      </c>
      <c r="G437" s="38">
        <v>161.30000000000001</v>
      </c>
      <c r="H437" s="38">
        <v>0</v>
      </c>
      <c r="I437" s="38"/>
    </row>
    <row r="438" spans="1:9" s="59" customFormat="1" x14ac:dyDescent="0.25">
      <c r="A438" s="38" t="s">
        <v>332</v>
      </c>
      <c r="B438" s="37">
        <v>7045.01</v>
      </c>
      <c r="C438" s="38">
        <v>58.71</v>
      </c>
      <c r="D438" s="38">
        <v>58.7</v>
      </c>
      <c r="E438" s="38">
        <v>58.71</v>
      </c>
      <c r="F438" s="38">
        <v>58.71</v>
      </c>
      <c r="G438" s="38">
        <v>58.71</v>
      </c>
      <c r="H438" s="38">
        <v>0</v>
      </c>
      <c r="I438" s="38"/>
    </row>
    <row r="439" spans="1:9" s="59" customFormat="1" x14ac:dyDescent="0.25">
      <c r="A439" s="38" t="s">
        <v>333</v>
      </c>
      <c r="B439" s="37"/>
      <c r="C439" s="38">
        <v>58.71</v>
      </c>
      <c r="D439" s="38">
        <v>58.71</v>
      </c>
      <c r="E439" s="38">
        <v>58.71</v>
      </c>
      <c r="F439" s="38">
        <v>58.71</v>
      </c>
      <c r="G439" s="38">
        <v>58.7</v>
      </c>
      <c r="H439" s="38">
        <v>0</v>
      </c>
      <c r="I439" s="38"/>
    </row>
    <row r="440" spans="1:9" s="59" customFormat="1" x14ac:dyDescent="0.25">
      <c r="A440" s="38" t="s">
        <v>334</v>
      </c>
      <c r="B440" s="37">
        <v>750</v>
      </c>
      <c r="C440" s="38">
        <v>6.25</v>
      </c>
      <c r="D440" s="38">
        <v>6.25</v>
      </c>
      <c r="E440" s="38">
        <v>5.04</v>
      </c>
      <c r="F440" s="38">
        <v>0</v>
      </c>
      <c r="G440" s="38">
        <v>0</v>
      </c>
      <c r="H440" s="38">
        <v>0</v>
      </c>
      <c r="I440" s="38"/>
    </row>
    <row r="441" spans="1:9" s="59" customFormat="1" x14ac:dyDescent="0.25">
      <c r="A441" s="38" t="s">
        <v>335</v>
      </c>
      <c r="B441" s="37"/>
      <c r="C441" s="38">
        <v>6.25</v>
      </c>
      <c r="D441" s="38">
        <v>6.25</v>
      </c>
      <c r="E441" s="38">
        <v>0</v>
      </c>
      <c r="F441" s="38">
        <v>0</v>
      </c>
      <c r="G441" s="38">
        <v>0</v>
      </c>
      <c r="H441" s="38">
        <v>0</v>
      </c>
      <c r="I441" s="38"/>
    </row>
    <row r="442" spans="1:9" s="59" customFormat="1" x14ac:dyDescent="0.25">
      <c r="A442" s="38" t="s">
        <v>336</v>
      </c>
      <c r="B442" s="37">
        <v>12000</v>
      </c>
      <c r="C442" s="38">
        <v>100</v>
      </c>
      <c r="D442" s="38">
        <v>100</v>
      </c>
      <c r="E442" s="38">
        <v>80</v>
      </c>
      <c r="F442" s="38">
        <v>0</v>
      </c>
      <c r="G442" s="38">
        <v>0</v>
      </c>
      <c r="H442" s="38">
        <v>0</v>
      </c>
      <c r="I442" s="38"/>
    </row>
    <row r="443" spans="1:9" s="59" customFormat="1" x14ac:dyDescent="0.25">
      <c r="A443" s="38" t="s">
        <v>337</v>
      </c>
      <c r="B443" s="37"/>
      <c r="C443" s="38">
        <v>100</v>
      </c>
      <c r="D443" s="38">
        <v>100</v>
      </c>
      <c r="E443" s="38">
        <v>0</v>
      </c>
      <c r="F443" s="38">
        <v>0</v>
      </c>
      <c r="G443" s="38">
        <v>0</v>
      </c>
      <c r="H443" s="38">
        <v>0</v>
      </c>
      <c r="I443" s="38"/>
    </row>
    <row r="444" spans="1:9" s="59" customFormat="1" x14ac:dyDescent="0.25">
      <c r="A444" s="38" t="s">
        <v>338</v>
      </c>
      <c r="B444" s="37">
        <v>45000</v>
      </c>
      <c r="C444" s="38">
        <v>56.25</v>
      </c>
      <c r="D444" s="38">
        <v>56.25</v>
      </c>
      <c r="E444" s="38">
        <v>56.25</v>
      </c>
      <c r="F444" s="38">
        <v>56.25</v>
      </c>
      <c r="G444" s="38">
        <v>56.25</v>
      </c>
      <c r="H444" s="38">
        <v>0</v>
      </c>
      <c r="I444" s="38"/>
    </row>
    <row r="445" spans="1:9" s="59" customFormat="1" x14ac:dyDescent="0.25">
      <c r="A445" s="38" t="s">
        <v>339</v>
      </c>
      <c r="B445" s="37"/>
      <c r="C445" s="38">
        <v>56.25</v>
      </c>
      <c r="D445" s="38">
        <v>56.25</v>
      </c>
      <c r="E445" s="38">
        <v>56.25</v>
      </c>
      <c r="F445" s="38">
        <v>56.25</v>
      </c>
      <c r="G445" s="38">
        <v>56.25</v>
      </c>
      <c r="H445" s="38">
        <v>0</v>
      </c>
      <c r="I445" s="38"/>
    </row>
    <row r="446" spans="1:9" s="59" customFormat="1" x14ac:dyDescent="0.25">
      <c r="A446" s="38" t="s">
        <v>340</v>
      </c>
      <c r="B446" s="37">
        <v>16700</v>
      </c>
      <c r="C446" s="38">
        <v>20.88</v>
      </c>
      <c r="D446" s="38">
        <v>20.88</v>
      </c>
      <c r="E446" s="38">
        <v>20.88</v>
      </c>
      <c r="F446" s="38">
        <v>20.88</v>
      </c>
      <c r="G446" s="38">
        <v>20.88</v>
      </c>
      <c r="H446" s="38">
        <v>0</v>
      </c>
      <c r="I446" s="38"/>
    </row>
    <row r="447" spans="1:9" s="59" customFormat="1" x14ac:dyDescent="0.25">
      <c r="A447" s="38" t="s">
        <v>341</v>
      </c>
      <c r="B447" s="37"/>
      <c r="C447" s="38">
        <v>20.87</v>
      </c>
      <c r="D447" s="38">
        <v>20.87</v>
      </c>
      <c r="E447" s="38">
        <v>20.87</v>
      </c>
      <c r="F447" s="38">
        <v>20.87</v>
      </c>
      <c r="G447" s="38">
        <v>20.87</v>
      </c>
      <c r="H447" s="38">
        <v>0</v>
      </c>
      <c r="I447" s="38"/>
    </row>
    <row r="448" spans="1:9" s="59" customFormat="1" x14ac:dyDescent="0.25">
      <c r="A448" s="38" t="s">
        <v>342</v>
      </c>
      <c r="B448" s="37">
        <v>21000</v>
      </c>
      <c r="C448" s="38">
        <v>26.25</v>
      </c>
      <c r="D448" s="38">
        <v>26.25</v>
      </c>
      <c r="E448" s="38">
        <v>26.25</v>
      </c>
      <c r="F448" s="38">
        <v>26.25</v>
      </c>
      <c r="G448" s="38">
        <v>26.25</v>
      </c>
      <c r="H448" s="38">
        <v>0</v>
      </c>
      <c r="I448" s="38"/>
    </row>
    <row r="449" spans="1:9" s="59" customFormat="1" x14ac:dyDescent="0.25">
      <c r="A449" s="38" t="s">
        <v>343</v>
      </c>
      <c r="B449" s="37"/>
      <c r="C449" s="38">
        <v>26.25</v>
      </c>
      <c r="D449" s="38">
        <v>26.25</v>
      </c>
      <c r="E449" s="38">
        <v>26.25</v>
      </c>
      <c r="F449" s="38">
        <v>26.25</v>
      </c>
      <c r="G449" s="38">
        <v>26.25</v>
      </c>
      <c r="H449" s="38">
        <v>0</v>
      </c>
      <c r="I449" s="38"/>
    </row>
    <row r="450" spans="1:9" s="59" customFormat="1" x14ac:dyDescent="0.25">
      <c r="A450" s="38" t="s">
        <v>344</v>
      </c>
      <c r="B450" s="37">
        <v>5500</v>
      </c>
      <c r="C450" s="38">
        <v>13.75</v>
      </c>
      <c r="D450" s="38">
        <v>13.75</v>
      </c>
      <c r="E450" s="38">
        <v>13.75</v>
      </c>
      <c r="F450" s="38">
        <v>13.75</v>
      </c>
      <c r="G450" s="38">
        <v>13.75</v>
      </c>
      <c r="H450" s="38">
        <v>0</v>
      </c>
      <c r="I450" s="38"/>
    </row>
    <row r="451" spans="1:9" s="59" customFormat="1" x14ac:dyDescent="0.25">
      <c r="A451" s="38" t="s">
        <v>345</v>
      </c>
      <c r="B451" s="37"/>
      <c r="C451" s="38">
        <v>13.75</v>
      </c>
      <c r="D451" s="38">
        <v>13.75</v>
      </c>
      <c r="E451" s="38">
        <v>13.75</v>
      </c>
      <c r="F451" s="38">
        <v>13.75</v>
      </c>
      <c r="G451" s="38">
        <v>13.75</v>
      </c>
      <c r="H451" s="38">
        <v>0</v>
      </c>
      <c r="I451" s="38"/>
    </row>
    <row r="452" spans="1:9" s="59" customFormat="1" x14ac:dyDescent="0.25">
      <c r="A452" s="38" t="s">
        <v>346</v>
      </c>
      <c r="B452" s="37">
        <v>5500</v>
      </c>
      <c r="C452" s="38">
        <v>13.75</v>
      </c>
      <c r="D452" s="38">
        <v>13.75</v>
      </c>
      <c r="E452" s="38">
        <v>13.75</v>
      </c>
      <c r="F452" s="38">
        <v>13.75</v>
      </c>
      <c r="G452" s="38">
        <v>13.75</v>
      </c>
      <c r="H452" s="38">
        <v>0</v>
      </c>
      <c r="I452" s="38"/>
    </row>
    <row r="453" spans="1:9" s="59" customFormat="1" x14ac:dyDescent="0.25">
      <c r="A453" s="38" t="s">
        <v>347</v>
      </c>
      <c r="B453" s="37"/>
      <c r="C453" s="38">
        <v>13.75</v>
      </c>
      <c r="D453" s="38">
        <v>13.75</v>
      </c>
      <c r="E453" s="38">
        <v>13.75</v>
      </c>
      <c r="F453" s="38">
        <v>13.75</v>
      </c>
      <c r="G453" s="38">
        <v>13.75</v>
      </c>
      <c r="H453" s="38">
        <v>0</v>
      </c>
      <c r="I453" s="38"/>
    </row>
    <row r="454" spans="1:9" s="59" customFormat="1" x14ac:dyDescent="0.25">
      <c r="A454" s="38" t="s">
        <v>348</v>
      </c>
      <c r="B454" s="37">
        <v>3450</v>
      </c>
      <c r="C454" s="38">
        <v>20.13</v>
      </c>
      <c r="D454" s="38">
        <v>20.13</v>
      </c>
      <c r="E454" s="38">
        <v>20.13</v>
      </c>
      <c r="F454" s="38">
        <v>20.13</v>
      </c>
      <c r="G454" s="38">
        <v>20.13</v>
      </c>
      <c r="H454" s="38">
        <v>0</v>
      </c>
      <c r="I454" s="38"/>
    </row>
    <row r="455" spans="1:9" s="59" customFormat="1" x14ac:dyDescent="0.25">
      <c r="A455" s="38" t="s">
        <v>349</v>
      </c>
      <c r="B455" s="37"/>
      <c r="C455" s="38">
        <v>20.12</v>
      </c>
      <c r="D455" s="38">
        <v>20.12</v>
      </c>
      <c r="E455" s="38">
        <v>20.12</v>
      </c>
      <c r="F455" s="38">
        <v>20.12</v>
      </c>
      <c r="G455" s="38">
        <v>20.12</v>
      </c>
      <c r="H455" s="38">
        <v>0</v>
      </c>
      <c r="I455" s="38"/>
    </row>
    <row r="456" spans="1:9" s="59" customFormat="1" x14ac:dyDescent="0.25">
      <c r="A456" s="38" t="s">
        <v>350</v>
      </c>
      <c r="B456" s="37">
        <v>55520.65</v>
      </c>
      <c r="C456" s="38">
        <v>72.5</v>
      </c>
      <c r="D456" s="38">
        <v>72.5</v>
      </c>
      <c r="E456" s="38">
        <v>72.5</v>
      </c>
      <c r="F456" s="38">
        <v>72.5</v>
      </c>
      <c r="G456" s="38">
        <v>72.5</v>
      </c>
      <c r="H456" s="38">
        <v>0</v>
      </c>
      <c r="I456" s="38"/>
    </row>
    <row r="457" spans="1:9" s="59" customFormat="1" x14ac:dyDescent="0.25">
      <c r="A457" s="38" t="s">
        <v>351</v>
      </c>
      <c r="B457" s="37"/>
      <c r="C457" s="38">
        <v>72.5</v>
      </c>
      <c r="D457" s="38">
        <v>72.5</v>
      </c>
      <c r="E457" s="38">
        <v>72.5</v>
      </c>
      <c r="F457" s="38">
        <v>72.5</v>
      </c>
      <c r="G457" s="38">
        <v>72.5</v>
      </c>
      <c r="H457" s="38">
        <v>0</v>
      </c>
      <c r="I457" s="38"/>
    </row>
    <row r="458" spans="1:9" s="59" customFormat="1" x14ac:dyDescent="0.25">
      <c r="A458" s="38" t="s">
        <v>352</v>
      </c>
      <c r="B458" s="37">
        <v>27952.42</v>
      </c>
      <c r="C458" s="38">
        <v>69.88</v>
      </c>
      <c r="D458" s="38">
        <v>69.88</v>
      </c>
      <c r="E458" s="38">
        <v>69.88</v>
      </c>
      <c r="F458" s="38">
        <v>69.89</v>
      </c>
      <c r="G458" s="38">
        <v>69.88</v>
      </c>
      <c r="H458" s="38">
        <v>0</v>
      </c>
      <c r="I458" s="38"/>
    </row>
    <row r="459" spans="1:9" s="59" customFormat="1" x14ac:dyDescent="0.25">
      <c r="A459" s="38" t="s">
        <v>353</v>
      </c>
      <c r="B459" s="37"/>
      <c r="C459" s="38">
        <v>69.88</v>
      </c>
      <c r="D459" s="38">
        <v>69.88</v>
      </c>
      <c r="E459" s="38">
        <v>69.88</v>
      </c>
      <c r="F459" s="38">
        <v>69.88</v>
      </c>
      <c r="G459" s="38">
        <v>69.88</v>
      </c>
      <c r="H459" s="38">
        <v>0</v>
      </c>
      <c r="I459" s="38"/>
    </row>
    <row r="460" spans="1:9" s="59" customFormat="1" x14ac:dyDescent="0.25">
      <c r="A460" s="38" t="s">
        <v>354</v>
      </c>
      <c r="B460" s="37">
        <v>3200</v>
      </c>
      <c r="C460" s="38">
        <v>8</v>
      </c>
      <c r="D460" s="38">
        <v>8</v>
      </c>
      <c r="E460" s="38">
        <v>8</v>
      </c>
      <c r="F460" s="38">
        <v>0</v>
      </c>
      <c r="G460" s="38">
        <v>0</v>
      </c>
      <c r="H460" s="38">
        <v>0</v>
      </c>
      <c r="I460" s="38"/>
    </row>
    <row r="461" spans="1:9" s="59" customFormat="1" x14ac:dyDescent="0.25">
      <c r="A461" s="38" t="s">
        <v>355</v>
      </c>
      <c r="B461" s="37"/>
      <c r="C461" s="38">
        <v>8</v>
      </c>
      <c r="D461" s="38">
        <v>8</v>
      </c>
      <c r="E461" s="38">
        <v>8</v>
      </c>
      <c r="F461" s="38">
        <v>0</v>
      </c>
      <c r="G461" s="38">
        <v>0</v>
      </c>
      <c r="H461" s="38">
        <v>0</v>
      </c>
      <c r="I461" s="38"/>
    </row>
    <row r="462" spans="1:9" s="59" customFormat="1" x14ac:dyDescent="0.25">
      <c r="A462" s="38" t="s">
        <v>356</v>
      </c>
      <c r="B462" s="37">
        <v>457</v>
      </c>
      <c r="C462" s="38">
        <v>0</v>
      </c>
      <c r="D462" s="38">
        <v>0</v>
      </c>
      <c r="E462" s="38">
        <v>0</v>
      </c>
      <c r="F462" s="38">
        <v>0</v>
      </c>
      <c r="G462" s="38">
        <v>0</v>
      </c>
      <c r="H462" s="38">
        <v>0</v>
      </c>
      <c r="I462" s="38"/>
    </row>
    <row r="463" spans="1:9" s="59" customFormat="1" x14ac:dyDescent="0.25">
      <c r="A463" s="38" t="s">
        <v>357</v>
      </c>
      <c r="B463" s="37"/>
      <c r="C463" s="38">
        <v>0</v>
      </c>
      <c r="D463" s="38">
        <v>0</v>
      </c>
      <c r="E463" s="38">
        <v>0</v>
      </c>
      <c r="F463" s="38">
        <v>0</v>
      </c>
      <c r="G463" s="38">
        <v>0</v>
      </c>
      <c r="H463" s="38">
        <v>0</v>
      </c>
      <c r="I463" s="38"/>
    </row>
    <row r="464" spans="1:9" s="59" customFormat="1" x14ac:dyDescent="0.25">
      <c r="A464" s="38" t="s">
        <v>358</v>
      </c>
      <c r="B464" s="37">
        <v>241</v>
      </c>
      <c r="C464" s="38">
        <v>2.0099999999999998</v>
      </c>
      <c r="D464" s="38">
        <v>2.0099999999999998</v>
      </c>
      <c r="E464" s="38">
        <v>1.59</v>
      </c>
      <c r="F464" s="38">
        <v>0</v>
      </c>
      <c r="G464" s="38">
        <v>0</v>
      </c>
      <c r="H464" s="38">
        <v>0</v>
      </c>
      <c r="I464" s="38"/>
    </row>
    <row r="465" spans="1:15" s="59" customFormat="1" x14ac:dyDescent="0.25">
      <c r="A465" s="38" t="s">
        <v>359</v>
      </c>
      <c r="B465" s="37"/>
      <c r="C465" s="38">
        <v>2.0099999999999998</v>
      </c>
      <c r="D465" s="38">
        <v>2</v>
      </c>
      <c r="E465" s="38">
        <v>-0.01</v>
      </c>
      <c r="F465" s="38">
        <v>0</v>
      </c>
      <c r="G465" s="38">
        <v>0</v>
      </c>
      <c r="H465" s="38">
        <v>0</v>
      </c>
      <c r="I465" s="38"/>
    </row>
    <row r="466" spans="1:15" s="59" customFormat="1" x14ac:dyDescent="0.25">
      <c r="A466" s="38" t="s">
        <v>360</v>
      </c>
      <c r="B466" s="37">
        <v>275050</v>
      </c>
      <c r="C466" s="38">
        <v>343.81</v>
      </c>
      <c r="D466" s="38">
        <v>343.81</v>
      </c>
      <c r="E466" s="38">
        <v>343.81</v>
      </c>
      <c r="F466" s="38">
        <v>343.81</v>
      </c>
      <c r="G466" s="38">
        <v>343.81</v>
      </c>
      <c r="H466" s="38">
        <v>0</v>
      </c>
      <c r="I466" s="38"/>
    </row>
    <row r="467" spans="1:15" s="59" customFormat="1" x14ac:dyDescent="0.25">
      <c r="A467" s="38" t="s">
        <v>361</v>
      </c>
      <c r="B467" s="37"/>
      <c r="C467" s="38">
        <v>343.82</v>
      </c>
      <c r="D467" s="38">
        <v>343.81</v>
      </c>
      <c r="E467" s="38">
        <v>343.82</v>
      </c>
      <c r="F467" s="38">
        <v>343.81</v>
      </c>
      <c r="G467" s="38">
        <v>343.82</v>
      </c>
      <c r="H467" s="38">
        <v>0</v>
      </c>
      <c r="I467" s="38"/>
    </row>
    <row r="468" spans="1:15" s="59" customFormat="1" x14ac:dyDescent="0.25">
      <c r="A468" s="38" t="s">
        <v>362</v>
      </c>
      <c r="B468" s="37">
        <v>110050</v>
      </c>
      <c r="C468" s="38">
        <v>137.56</v>
      </c>
      <c r="D468" s="38">
        <v>137.56</v>
      </c>
      <c r="E468" s="38">
        <v>137.56</v>
      </c>
      <c r="F468" s="38">
        <v>137.56</v>
      </c>
      <c r="G468" s="38">
        <v>137.56</v>
      </c>
      <c r="H468" s="38">
        <v>0</v>
      </c>
      <c r="I468" s="38"/>
    </row>
    <row r="469" spans="1:15" s="59" customFormat="1" x14ac:dyDescent="0.25">
      <c r="A469" s="38" t="s">
        <v>363</v>
      </c>
      <c r="B469" s="37"/>
      <c r="C469" s="38">
        <v>137.57</v>
      </c>
      <c r="D469" s="38">
        <v>137.56</v>
      </c>
      <c r="E469" s="38">
        <v>137.57</v>
      </c>
      <c r="F469" s="38">
        <v>137.56</v>
      </c>
      <c r="G469" s="38">
        <v>137.57</v>
      </c>
      <c r="H469" s="38">
        <v>0</v>
      </c>
      <c r="I469" s="38"/>
    </row>
    <row r="470" spans="1:15" x14ac:dyDescent="0.25">
      <c r="A470" s="32" t="s">
        <v>44</v>
      </c>
      <c r="B470" s="35">
        <f>SUM(B320:B468)</f>
        <v>9489587.1500000022</v>
      </c>
      <c r="C470" s="32">
        <v>25750.02</v>
      </c>
      <c r="D470" s="32">
        <v>25749.97</v>
      </c>
      <c r="E470" s="32">
        <v>23975.22</v>
      </c>
      <c r="F470" s="32">
        <v>15803.24</v>
      </c>
      <c r="G470" s="32">
        <v>15803.2</v>
      </c>
      <c r="H470" s="32">
        <v>0</v>
      </c>
      <c r="I470" s="32"/>
    </row>
    <row r="471" spans="1:15" x14ac:dyDescent="0.25">
      <c r="A471" s="33"/>
      <c r="B471" s="34"/>
      <c r="C471" s="33">
        <v>25749.97</v>
      </c>
      <c r="D471" s="33">
        <v>25750.02</v>
      </c>
      <c r="E471" s="33">
        <v>-121016.51</v>
      </c>
      <c r="F471" s="33">
        <v>15803.13</v>
      </c>
      <c r="G471" s="33">
        <v>15803.22</v>
      </c>
      <c r="H471" s="33">
        <v>0</v>
      </c>
      <c r="I471" s="33"/>
    </row>
    <row r="472" spans="1:15" x14ac:dyDescent="0.25">
      <c r="A472" s="28"/>
      <c r="B472" s="29"/>
      <c r="C472" s="28">
        <v>4417.8599999999997</v>
      </c>
      <c r="D472" s="28">
        <v>4417.8599999999997</v>
      </c>
      <c r="E472" s="28">
        <v>4417.87</v>
      </c>
      <c r="F472" s="28">
        <v>4417.87</v>
      </c>
      <c r="G472" s="28">
        <v>4417.87</v>
      </c>
      <c r="H472" s="28">
        <v>0</v>
      </c>
      <c r="I472" s="28"/>
      <c r="O472" s="36"/>
    </row>
    <row r="473" spans="1:15" x14ac:dyDescent="0.25">
      <c r="A473" s="30" t="s">
        <v>364</v>
      </c>
      <c r="B473" s="31"/>
      <c r="C473" s="32"/>
      <c r="D473" s="32"/>
      <c r="E473" s="32"/>
      <c r="F473" s="32"/>
      <c r="G473" s="32"/>
      <c r="H473" s="32"/>
      <c r="I473" s="32"/>
    </row>
    <row r="474" spans="1:15" s="59" customFormat="1" x14ac:dyDescent="0.25">
      <c r="A474" s="38" t="s">
        <v>365</v>
      </c>
      <c r="B474" s="37">
        <v>41107.279999999999</v>
      </c>
      <c r="C474" s="38">
        <v>0</v>
      </c>
      <c r="D474" s="38">
        <v>0</v>
      </c>
      <c r="E474" s="38">
        <v>0</v>
      </c>
      <c r="F474" s="38">
        <v>0</v>
      </c>
      <c r="G474" s="38">
        <v>0</v>
      </c>
      <c r="H474" s="38">
        <v>0</v>
      </c>
      <c r="I474" s="38"/>
    </row>
    <row r="475" spans="1:15" s="59" customFormat="1" x14ac:dyDescent="0.25">
      <c r="A475" s="38" t="s">
        <v>366</v>
      </c>
      <c r="B475" s="37"/>
      <c r="C475" s="38">
        <v>0</v>
      </c>
      <c r="D475" s="38">
        <v>0</v>
      </c>
      <c r="E475" s="38">
        <v>0</v>
      </c>
      <c r="F475" s="38">
        <v>0</v>
      </c>
      <c r="G475" s="38">
        <v>0</v>
      </c>
      <c r="H475" s="38">
        <v>0</v>
      </c>
      <c r="I475" s="38"/>
    </row>
    <row r="476" spans="1:15" s="59" customFormat="1" x14ac:dyDescent="0.25">
      <c r="A476" s="38" t="s">
        <v>418</v>
      </c>
      <c r="B476" s="37">
        <v>128250.1</v>
      </c>
      <c r="C476" s="38">
        <v>716.06</v>
      </c>
      <c r="D476" s="38">
        <v>716.06</v>
      </c>
      <c r="E476" s="38">
        <v>716.07</v>
      </c>
      <c r="F476" s="38">
        <v>716.06</v>
      </c>
      <c r="G476" s="38">
        <v>716.07</v>
      </c>
      <c r="H476" s="38">
        <v>0</v>
      </c>
      <c r="I476" s="37"/>
    </row>
    <row r="477" spans="1:15" s="59" customFormat="1" x14ac:dyDescent="0.25">
      <c r="A477" s="38" t="s">
        <v>419</v>
      </c>
      <c r="B477" s="37"/>
      <c r="C477" s="38">
        <v>716.07</v>
      </c>
      <c r="D477" s="38">
        <v>716.06</v>
      </c>
      <c r="E477" s="38">
        <v>716.06</v>
      </c>
      <c r="F477" s="38">
        <v>716.06</v>
      </c>
      <c r="G477" s="38">
        <v>716.06</v>
      </c>
      <c r="H477" s="38">
        <v>0</v>
      </c>
      <c r="I477" s="38"/>
    </row>
    <row r="478" spans="1:15" s="59" customFormat="1" x14ac:dyDescent="0.25">
      <c r="A478" s="38" t="s">
        <v>420</v>
      </c>
      <c r="B478" s="37">
        <v>6115.15</v>
      </c>
      <c r="C478" s="38">
        <v>0</v>
      </c>
      <c r="D478" s="38">
        <v>0</v>
      </c>
      <c r="E478" s="38">
        <v>0</v>
      </c>
      <c r="F478" s="38">
        <v>0</v>
      </c>
      <c r="G478" s="38">
        <v>0</v>
      </c>
      <c r="H478" s="38">
        <v>0</v>
      </c>
      <c r="I478" s="37"/>
    </row>
    <row r="479" spans="1:15" s="59" customFormat="1" x14ac:dyDescent="0.25">
      <c r="A479" s="38" t="s">
        <v>421</v>
      </c>
      <c r="B479" s="37"/>
      <c r="C479" s="38">
        <v>0</v>
      </c>
      <c r="D479" s="38">
        <v>0</v>
      </c>
      <c r="E479" s="38">
        <v>0</v>
      </c>
      <c r="F479" s="38">
        <v>0</v>
      </c>
      <c r="G479" s="38">
        <v>0</v>
      </c>
      <c r="H479" s="38">
        <v>0</v>
      </c>
      <c r="I479" s="38"/>
    </row>
    <row r="480" spans="1:15" x14ac:dyDescent="0.25">
      <c r="A480" s="32" t="s">
        <v>44</v>
      </c>
      <c r="B480" s="35">
        <f>SUM(B474:B478)</f>
        <v>175472.53</v>
      </c>
      <c r="C480" s="32">
        <v>817.4</v>
      </c>
      <c r="D480" s="32">
        <v>817.39</v>
      </c>
      <c r="E480" s="32">
        <v>817.4</v>
      </c>
      <c r="F480" s="32">
        <v>817.4</v>
      </c>
      <c r="G480" s="32">
        <v>817.4</v>
      </c>
      <c r="H480" s="32">
        <v>0</v>
      </c>
      <c r="I480" s="32"/>
    </row>
    <row r="481" spans="1:9" x14ac:dyDescent="0.25">
      <c r="A481" s="28"/>
      <c r="B481" s="29"/>
      <c r="C481" s="28">
        <v>817.4</v>
      </c>
      <c r="D481" s="28">
        <v>817.4</v>
      </c>
      <c r="E481" s="28">
        <v>817.39</v>
      </c>
      <c r="F481" s="28">
        <v>817.39</v>
      </c>
      <c r="G481" s="28">
        <v>817.4</v>
      </c>
      <c r="H481" s="28">
        <v>0</v>
      </c>
      <c r="I481" s="28"/>
    </row>
  </sheetData>
  <autoFilter ref="B3:B481" xr:uid="{00000000-0001-0000-0400-000000000000}"/>
  <pageMargins left="0.23622047244094491" right="0.23622047244094491" top="0.74803149606299213" bottom="0.74803149606299213" header="0.31496062992125984" footer="0.31496062992125984"/>
  <pageSetup paperSize="9" scale="90" orientation="portrait" r:id="rId1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2"/>
  <sheetViews>
    <sheetView zoomScaleNormal="100" workbookViewId="0">
      <selection activeCell="D7" sqref="D7"/>
    </sheetView>
  </sheetViews>
  <sheetFormatPr defaultColWidth="9.140625" defaultRowHeight="15" x14ac:dyDescent="0.25"/>
  <cols>
    <col min="1" max="1" width="3.140625" customWidth="1"/>
    <col min="2" max="2" width="3.85546875" bestFit="1" customWidth="1"/>
    <col min="3" max="3" width="35.85546875" bestFit="1" customWidth="1"/>
    <col min="4" max="4" width="25.42578125" customWidth="1"/>
    <col min="7" max="7" width="11.85546875" bestFit="1" customWidth="1"/>
  </cols>
  <sheetData>
    <row r="1" spans="1:7" s="4" customFormat="1" ht="39" customHeight="1" x14ac:dyDescent="0.25">
      <c r="A1" s="2"/>
      <c r="B1" s="6" t="s">
        <v>0</v>
      </c>
      <c r="C1" s="6" t="s">
        <v>12</v>
      </c>
      <c r="D1" s="6" t="s">
        <v>19</v>
      </c>
    </row>
    <row r="2" spans="1:7" s="4" customFormat="1" x14ac:dyDescent="0.25">
      <c r="B2" s="138"/>
      <c r="C2" s="138"/>
      <c r="D2" s="138"/>
    </row>
    <row r="3" spans="1:7" s="4" customFormat="1" x14ac:dyDescent="0.25">
      <c r="B3" s="137" t="s">
        <v>21</v>
      </c>
      <c r="C3" s="137"/>
      <c r="D3" s="137"/>
    </row>
    <row r="4" spans="1:7" s="4" customFormat="1" x14ac:dyDescent="0.25">
      <c r="B4" s="7" t="s">
        <v>1</v>
      </c>
      <c r="C4" s="1" t="s">
        <v>20</v>
      </c>
      <c r="D4" s="8">
        <f>1850+4950+496+930+2013.11+3489.27+1630+2700</f>
        <v>18058.38</v>
      </c>
      <c r="G4" s="9"/>
    </row>
    <row r="5" spans="1:7" s="4" customFormat="1" x14ac:dyDescent="0.25">
      <c r="B5" s="7" t="s">
        <v>2</v>
      </c>
      <c r="C5" s="16" t="s">
        <v>34</v>
      </c>
      <c r="D5" s="17">
        <v>8000</v>
      </c>
      <c r="G5" s="9"/>
    </row>
    <row r="6" spans="1:7" s="4" customFormat="1" x14ac:dyDescent="0.25">
      <c r="B6" s="7" t="s">
        <v>3</v>
      </c>
      <c r="C6" s="1" t="s">
        <v>27</v>
      </c>
      <c r="D6" s="8">
        <v>579137.56999999995</v>
      </c>
    </row>
    <row r="7" spans="1:7" s="4" customFormat="1" x14ac:dyDescent="0.25">
      <c r="A7" s="3"/>
      <c r="B7" s="3"/>
      <c r="C7" s="3"/>
      <c r="D7" s="5"/>
    </row>
    <row r="8" spans="1:7" x14ac:dyDescent="0.25">
      <c r="D8" s="22">
        <f>SUM(D4:D7)</f>
        <v>605195.94999999995</v>
      </c>
    </row>
    <row r="9" spans="1:7" x14ac:dyDescent="0.25">
      <c r="D9" s="22"/>
    </row>
    <row r="12" spans="1:7" x14ac:dyDescent="0.25">
      <c r="D12" s="22"/>
    </row>
  </sheetData>
  <mergeCells count="2">
    <mergeCell ref="B3:D3"/>
    <mergeCell ref="B2:D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B5353-8628-4D8A-AFBD-60743BB8DC0B}">
  <dimension ref="A1:P25"/>
  <sheetViews>
    <sheetView tabSelected="1" workbookViewId="0">
      <selection activeCell="H18" sqref="H18"/>
    </sheetView>
  </sheetViews>
  <sheetFormatPr defaultRowHeight="15" x14ac:dyDescent="0.25"/>
  <cols>
    <col min="2" max="2" width="27.28515625" customWidth="1"/>
    <col min="3" max="3" width="13.7109375" customWidth="1"/>
    <col min="4" max="5" width="13.7109375" style="79" customWidth="1"/>
    <col min="6" max="6" width="24.140625" style="79" customWidth="1"/>
    <col min="7" max="10" width="13.7109375" style="79" customWidth="1"/>
    <col min="11" max="11" width="36.5703125" style="79" customWidth="1"/>
    <col min="12" max="14" width="13.7109375" style="79" customWidth="1"/>
    <col min="15" max="15" width="10.85546875" style="79" customWidth="1"/>
  </cols>
  <sheetData>
    <row r="1" spans="1:16" ht="38.25" x14ac:dyDescent="0.25">
      <c r="A1" s="84" t="s">
        <v>488</v>
      </c>
      <c r="B1" s="84" t="s">
        <v>489</v>
      </c>
      <c r="C1" s="84" t="s">
        <v>490</v>
      </c>
      <c r="D1" s="84" t="s">
        <v>491</v>
      </c>
      <c r="E1" s="84" t="s">
        <v>492</v>
      </c>
      <c r="F1" s="84" t="s">
        <v>493</v>
      </c>
      <c r="G1" s="84" t="s">
        <v>494</v>
      </c>
      <c r="H1" s="84" t="s">
        <v>495</v>
      </c>
      <c r="I1" s="84" t="s">
        <v>496</v>
      </c>
      <c r="J1" s="84" t="s">
        <v>497</v>
      </c>
      <c r="K1" s="85" t="s">
        <v>498</v>
      </c>
      <c r="L1" s="86" t="s">
        <v>499</v>
      </c>
      <c r="M1" s="87" t="s">
        <v>500</v>
      </c>
      <c r="N1" s="87" t="s">
        <v>501</v>
      </c>
      <c r="O1" s="87" t="s">
        <v>502</v>
      </c>
      <c r="P1" s="87" t="s">
        <v>503</v>
      </c>
    </row>
    <row r="2" spans="1:16" x14ac:dyDescent="0.25">
      <c r="A2" s="73">
        <v>1</v>
      </c>
      <c r="B2" s="73" t="s">
        <v>504</v>
      </c>
      <c r="C2" s="73" t="s">
        <v>505</v>
      </c>
      <c r="D2" s="75" t="s">
        <v>506</v>
      </c>
      <c r="E2" s="75" t="s">
        <v>507</v>
      </c>
      <c r="F2" s="75" t="s">
        <v>508</v>
      </c>
      <c r="G2" s="75" t="s">
        <v>509</v>
      </c>
      <c r="H2" s="76" t="s">
        <v>509</v>
      </c>
      <c r="I2" s="75">
        <v>1</v>
      </c>
      <c r="J2" s="75">
        <v>2012</v>
      </c>
      <c r="K2" s="75" t="s">
        <v>510</v>
      </c>
      <c r="L2" s="88" t="s">
        <v>509</v>
      </c>
      <c r="M2" s="75" t="s">
        <v>511</v>
      </c>
      <c r="N2" s="77">
        <v>45658</v>
      </c>
      <c r="O2" s="77">
        <v>46022</v>
      </c>
      <c r="P2" s="74"/>
    </row>
    <row r="3" spans="1:16" x14ac:dyDescent="0.25">
      <c r="A3" s="73">
        <v>2</v>
      </c>
      <c r="B3" s="73" t="s">
        <v>504</v>
      </c>
      <c r="C3" s="73" t="s">
        <v>505</v>
      </c>
      <c r="D3" s="75" t="s">
        <v>506</v>
      </c>
      <c r="E3" s="75" t="s">
        <v>512</v>
      </c>
      <c r="F3" s="75" t="s">
        <v>513</v>
      </c>
      <c r="G3" s="75" t="s">
        <v>509</v>
      </c>
      <c r="H3" s="76" t="s">
        <v>509</v>
      </c>
      <c r="I3" s="75">
        <v>1</v>
      </c>
      <c r="J3" s="75">
        <v>2006</v>
      </c>
      <c r="K3" s="75" t="s">
        <v>514</v>
      </c>
      <c r="L3" s="88">
        <v>68670</v>
      </c>
      <c r="M3" s="75" t="s">
        <v>515</v>
      </c>
      <c r="N3" s="77">
        <v>45658</v>
      </c>
      <c r="O3" s="77">
        <v>46022</v>
      </c>
      <c r="P3" s="74"/>
    </row>
    <row r="4" spans="1:16" x14ac:dyDescent="0.25">
      <c r="A4" s="73">
        <v>3</v>
      </c>
      <c r="B4" s="73" t="s">
        <v>504</v>
      </c>
      <c r="C4" s="73" t="s">
        <v>516</v>
      </c>
      <c r="D4" s="75" t="s">
        <v>517</v>
      </c>
      <c r="E4" s="75" t="s">
        <v>518</v>
      </c>
      <c r="F4" s="75" t="s">
        <v>519</v>
      </c>
      <c r="G4" s="75">
        <v>2998</v>
      </c>
      <c r="H4" s="76">
        <v>460</v>
      </c>
      <c r="I4" s="75">
        <v>2</v>
      </c>
      <c r="J4" s="75">
        <v>2010</v>
      </c>
      <c r="K4" s="78" t="s">
        <v>520</v>
      </c>
      <c r="L4" s="89">
        <v>70530</v>
      </c>
      <c r="M4" s="75" t="s">
        <v>515</v>
      </c>
      <c r="N4" s="77">
        <v>45658</v>
      </c>
      <c r="O4" s="77">
        <v>46022</v>
      </c>
      <c r="P4" s="74"/>
    </row>
    <row r="5" spans="1:16" x14ac:dyDescent="0.25">
      <c r="A5" s="73">
        <v>4</v>
      </c>
      <c r="B5" s="73" t="s">
        <v>504</v>
      </c>
      <c r="C5" s="73" t="s">
        <v>521</v>
      </c>
      <c r="D5" s="75" t="s">
        <v>522</v>
      </c>
      <c r="E5" s="75" t="s">
        <v>523</v>
      </c>
      <c r="F5" s="75" t="s">
        <v>524</v>
      </c>
      <c r="G5" s="75">
        <v>4580</v>
      </c>
      <c r="H5" s="76" t="s">
        <v>509</v>
      </c>
      <c r="I5" s="75">
        <v>3</v>
      </c>
      <c r="J5" s="75">
        <v>2008</v>
      </c>
      <c r="K5" s="78" t="s">
        <v>525</v>
      </c>
      <c r="L5" s="89">
        <v>179700</v>
      </c>
      <c r="M5" s="75" t="s">
        <v>515</v>
      </c>
      <c r="N5" s="77">
        <v>45658</v>
      </c>
      <c r="O5" s="77">
        <v>46022</v>
      </c>
      <c r="P5" s="74"/>
    </row>
    <row r="6" spans="1:16" x14ac:dyDescent="0.25">
      <c r="A6" s="73">
        <v>5</v>
      </c>
      <c r="B6" s="73" t="s">
        <v>504</v>
      </c>
      <c r="C6" s="73" t="s">
        <v>526</v>
      </c>
      <c r="D6" s="75" t="s">
        <v>522</v>
      </c>
      <c r="E6" s="75" t="s">
        <v>527</v>
      </c>
      <c r="F6" s="75" t="s">
        <v>519</v>
      </c>
      <c r="G6" s="75">
        <v>6871</v>
      </c>
      <c r="H6" s="76" t="s">
        <v>509</v>
      </c>
      <c r="I6" s="75">
        <v>3</v>
      </c>
      <c r="J6" s="75">
        <v>1999</v>
      </c>
      <c r="K6" s="78" t="s">
        <v>528</v>
      </c>
      <c r="L6" s="89">
        <v>12600</v>
      </c>
      <c r="M6" s="75" t="s">
        <v>515</v>
      </c>
      <c r="N6" s="77">
        <v>45658</v>
      </c>
      <c r="O6" s="77">
        <v>46022</v>
      </c>
      <c r="P6" s="74"/>
    </row>
    <row r="7" spans="1:16" x14ac:dyDescent="0.25">
      <c r="A7" s="73">
        <v>6</v>
      </c>
      <c r="B7" s="73" t="s">
        <v>504</v>
      </c>
      <c r="C7" s="73" t="s">
        <v>529</v>
      </c>
      <c r="D7" s="75" t="s">
        <v>517</v>
      </c>
      <c r="E7" s="75" t="s">
        <v>530</v>
      </c>
      <c r="F7" s="75" t="s">
        <v>519</v>
      </c>
      <c r="G7" s="75">
        <v>2287</v>
      </c>
      <c r="H7" s="76">
        <v>917</v>
      </c>
      <c r="I7" s="75">
        <v>2</v>
      </c>
      <c r="J7" s="75">
        <v>2015</v>
      </c>
      <c r="K7" s="78" t="s">
        <v>531</v>
      </c>
      <c r="L7" s="89">
        <v>51020</v>
      </c>
      <c r="M7" s="75" t="s">
        <v>515</v>
      </c>
      <c r="N7" s="77">
        <v>45658</v>
      </c>
      <c r="O7" s="77">
        <v>46022</v>
      </c>
      <c r="P7" s="74"/>
    </row>
    <row r="8" spans="1:16" x14ac:dyDescent="0.25">
      <c r="A8" s="73">
        <v>7</v>
      </c>
      <c r="B8" s="73" t="s">
        <v>504</v>
      </c>
      <c r="C8" s="73" t="s">
        <v>505</v>
      </c>
      <c r="D8" s="91" t="s">
        <v>532</v>
      </c>
      <c r="E8" s="75" t="s">
        <v>533</v>
      </c>
      <c r="F8" s="75" t="s">
        <v>534</v>
      </c>
      <c r="G8" s="75" t="s">
        <v>509</v>
      </c>
      <c r="H8" s="76" t="s">
        <v>509</v>
      </c>
      <c r="I8" s="75">
        <v>1</v>
      </c>
      <c r="J8" s="75">
        <v>2003</v>
      </c>
      <c r="K8" s="75" t="s">
        <v>535</v>
      </c>
      <c r="L8" s="88">
        <v>11770</v>
      </c>
      <c r="M8" s="75" t="s">
        <v>515</v>
      </c>
      <c r="N8" s="77">
        <v>45658</v>
      </c>
      <c r="O8" s="77">
        <v>46022</v>
      </c>
      <c r="P8" s="74"/>
    </row>
    <row r="9" spans="1:16" x14ac:dyDescent="0.25">
      <c r="A9" s="73">
        <v>8</v>
      </c>
      <c r="B9" s="73" t="s">
        <v>504</v>
      </c>
      <c r="C9" s="73" t="s">
        <v>505</v>
      </c>
      <c r="D9" s="75" t="s">
        <v>506</v>
      </c>
      <c r="E9" s="75" t="s">
        <v>512</v>
      </c>
      <c r="F9" s="75" t="s">
        <v>513</v>
      </c>
      <c r="G9" s="75" t="s">
        <v>509</v>
      </c>
      <c r="H9" s="76" t="s">
        <v>509</v>
      </c>
      <c r="I9" s="75">
        <v>1</v>
      </c>
      <c r="J9" s="75">
        <v>2008</v>
      </c>
      <c r="K9" s="75" t="s">
        <v>536</v>
      </c>
      <c r="L9" s="88">
        <v>71140</v>
      </c>
      <c r="M9" s="75" t="s">
        <v>515</v>
      </c>
      <c r="N9" s="77">
        <v>45658</v>
      </c>
      <c r="O9" s="77">
        <v>46022</v>
      </c>
      <c r="P9" s="74"/>
    </row>
    <row r="10" spans="1:16" x14ac:dyDescent="0.25">
      <c r="A10" s="73">
        <v>9</v>
      </c>
      <c r="B10" s="73" t="s">
        <v>504</v>
      </c>
      <c r="C10" s="73" t="s">
        <v>537</v>
      </c>
      <c r="D10" s="75" t="s">
        <v>538</v>
      </c>
      <c r="E10" s="75" t="s">
        <v>539</v>
      </c>
      <c r="F10" s="75" t="s">
        <v>540</v>
      </c>
      <c r="G10" s="75" t="s">
        <v>509</v>
      </c>
      <c r="H10" s="76" t="s">
        <v>509</v>
      </c>
      <c r="I10" s="75" t="s">
        <v>509</v>
      </c>
      <c r="J10" s="75">
        <v>2013</v>
      </c>
      <c r="K10" s="78" t="s">
        <v>541</v>
      </c>
      <c r="L10" s="89" t="s">
        <v>509</v>
      </c>
      <c r="M10" s="75" t="s">
        <v>542</v>
      </c>
      <c r="N10" s="77">
        <v>45658</v>
      </c>
      <c r="O10" s="77">
        <v>46022</v>
      </c>
      <c r="P10" s="74"/>
    </row>
    <row r="11" spans="1:16" x14ac:dyDescent="0.25">
      <c r="A11" s="73">
        <v>10</v>
      </c>
      <c r="B11" s="73" t="s">
        <v>504</v>
      </c>
      <c r="C11" s="73" t="s">
        <v>505</v>
      </c>
      <c r="D11" s="75" t="s">
        <v>543</v>
      </c>
      <c r="E11" s="75" t="s">
        <v>544</v>
      </c>
      <c r="F11" s="75" t="s">
        <v>545</v>
      </c>
      <c r="G11" s="75" t="s">
        <v>509</v>
      </c>
      <c r="H11" s="76" t="s">
        <v>509</v>
      </c>
      <c r="I11" s="75">
        <v>1</v>
      </c>
      <c r="J11" s="75">
        <v>1986</v>
      </c>
      <c r="K11" s="75" t="s">
        <v>546</v>
      </c>
      <c r="L11" s="88">
        <v>8300</v>
      </c>
      <c r="M11" s="75" t="s">
        <v>515</v>
      </c>
      <c r="N11" s="77">
        <v>45658</v>
      </c>
      <c r="O11" s="77">
        <v>46022</v>
      </c>
      <c r="P11" s="74"/>
    </row>
    <row r="12" spans="1:16" x14ac:dyDescent="0.25">
      <c r="A12" s="73">
        <v>11</v>
      </c>
      <c r="B12" s="73" t="s">
        <v>504</v>
      </c>
      <c r="C12" s="73" t="s">
        <v>547</v>
      </c>
      <c r="D12" s="76" t="s">
        <v>548</v>
      </c>
      <c r="E12" s="76" t="s">
        <v>549</v>
      </c>
      <c r="F12" s="76" t="s">
        <v>550</v>
      </c>
      <c r="G12" s="76">
        <v>1499</v>
      </c>
      <c r="H12" s="76">
        <v>577</v>
      </c>
      <c r="I12" s="76">
        <v>5</v>
      </c>
      <c r="J12" s="76">
        <v>2017</v>
      </c>
      <c r="K12" s="90" t="s">
        <v>551</v>
      </c>
      <c r="L12" s="88">
        <v>34040</v>
      </c>
      <c r="M12" s="75" t="s">
        <v>515</v>
      </c>
      <c r="N12" s="77">
        <v>45658</v>
      </c>
      <c r="O12" s="77">
        <v>46022</v>
      </c>
      <c r="P12" s="74"/>
    </row>
    <row r="13" spans="1:16" x14ac:dyDescent="0.25">
      <c r="L13" s="80"/>
    </row>
    <row r="14" spans="1:16" x14ac:dyDescent="0.25">
      <c r="M14" s="133"/>
    </row>
    <row r="15" spans="1:16" x14ac:dyDescent="0.25">
      <c r="B15" s="72"/>
      <c r="L15" s="81"/>
    </row>
    <row r="18" spans="4:12" x14ac:dyDescent="0.25">
      <c r="L18" s="81"/>
    </row>
    <row r="19" spans="4:12" x14ac:dyDescent="0.25">
      <c r="D19" s="82"/>
      <c r="L19" s="83"/>
    </row>
    <row r="20" spans="4:12" x14ac:dyDescent="0.25">
      <c r="D20" s="82"/>
      <c r="L20" s="83"/>
    </row>
    <row r="21" spans="4:12" x14ac:dyDescent="0.25">
      <c r="D21" s="82"/>
      <c r="L21" s="83"/>
    </row>
    <row r="22" spans="4:12" x14ac:dyDescent="0.25">
      <c r="D22" s="82"/>
      <c r="L22" s="83"/>
    </row>
    <row r="23" spans="4:12" x14ac:dyDescent="0.25">
      <c r="D23" s="82"/>
      <c r="L23" s="83"/>
    </row>
    <row r="24" spans="4:12" x14ac:dyDescent="0.25">
      <c r="D24" s="82"/>
      <c r="L24" s="83"/>
    </row>
    <row r="25" spans="4:12" x14ac:dyDescent="0.25">
      <c r="D25" s="82"/>
      <c r="L25" s="8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6B1B9-0732-4642-842F-6724059F1193}">
  <dimension ref="A1:M20"/>
  <sheetViews>
    <sheetView workbookViewId="0"/>
  </sheetViews>
  <sheetFormatPr defaultRowHeight="15" x14ac:dyDescent="0.25"/>
  <cols>
    <col min="1" max="1" width="3.85546875" customWidth="1"/>
    <col min="2" max="2" width="43" customWidth="1"/>
    <col min="3" max="3" width="13.28515625" customWidth="1"/>
    <col min="4" max="4" width="13.28515625" style="22" customWidth="1"/>
    <col min="5" max="12" width="13.28515625" customWidth="1"/>
    <col min="13" max="13" width="17.28515625" customWidth="1"/>
  </cols>
  <sheetData>
    <row r="1" spans="1:13" x14ac:dyDescent="0.25">
      <c r="A1" t="s">
        <v>570</v>
      </c>
    </row>
    <row r="2" spans="1:13" s="92" customFormat="1" ht="31.9" customHeight="1" x14ac:dyDescent="0.25">
      <c r="B2" s="92" t="s">
        <v>583</v>
      </c>
      <c r="D2" s="93"/>
      <c r="M2" s="94"/>
    </row>
    <row r="3" spans="1:13" ht="15.75" thickBot="1" x14ac:dyDescent="0.3"/>
    <row r="4" spans="1:13" ht="23.45" customHeight="1" x14ac:dyDescent="0.25">
      <c r="B4" s="141" t="s">
        <v>571</v>
      </c>
      <c r="C4" s="143">
        <v>2020</v>
      </c>
      <c r="D4" s="144"/>
      <c r="E4" s="143">
        <v>2021</v>
      </c>
      <c r="F4" s="144"/>
      <c r="G4" s="139">
        <v>2022</v>
      </c>
      <c r="H4" s="140"/>
      <c r="I4" s="143">
        <v>2023</v>
      </c>
      <c r="J4" s="144"/>
      <c r="K4" s="139">
        <v>2024</v>
      </c>
      <c r="L4" s="140"/>
      <c r="M4" s="95" t="s">
        <v>572</v>
      </c>
    </row>
    <row r="5" spans="1:13" ht="23.45" customHeight="1" x14ac:dyDescent="0.25">
      <c r="B5" s="142"/>
      <c r="C5" s="96" t="s">
        <v>573</v>
      </c>
      <c r="D5" s="97" t="s">
        <v>574</v>
      </c>
      <c r="E5" s="98" t="s">
        <v>573</v>
      </c>
      <c r="F5" s="99" t="s">
        <v>574</v>
      </c>
      <c r="G5" s="96" t="s">
        <v>573</v>
      </c>
      <c r="H5" s="97" t="s">
        <v>574</v>
      </c>
      <c r="I5" s="98" t="s">
        <v>573</v>
      </c>
      <c r="J5" s="99" t="s">
        <v>574</v>
      </c>
      <c r="K5" s="96" t="s">
        <v>573</v>
      </c>
      <c r="L5" s="97" t="s">
        <v>574</v>
      </c>
      <c r="M5" s="100" t="s">
        <v>575</v>
      </c>
    </row>
    <row r="6" spans="1:13" x14ac:dyDescent="0.25">
      <c r="B6" s="101" t="s">
        <v>576</v>
      </c>
      <c r="C6" s="102"/>
      <c r="D6" s="103"/>
      <c r="E6" s="104" t="s">
        <v>509</v>
      </c>
      <c r="F6" s="105" t="s">
        <v>509</v>
      </c>
      <c r="G6" s="102" t="s">
        <v>509</v>
      </c>
      <c r="H6" s="103" t="s">
        <v>509</v>
      </c>
      <c r="I6" s="104" t="s">
        <v>509</v>
      </c>
      <c r="J6" s="105" t="s">
        <v>509</v>
      </c>
      <c r="K6" s="102">
        <v>1</v>
      </c>
      <c r="L6" s="103">
        <v>4393.26</v>
      </c>
      <c r="M6" s="112">
        <v>380000</v>
      </c>
    </row>
    <row r="7" spans="1:13" x14ac:dyDescent="0.25">
      <c r="B7" s="101" t="s">
        <v>577</v>
      </c>
      <c r="C7" s="102"/>
      <c r="D7" s="103"/>
      <c r="E7" s="104" t="s">
        <v>509</v>
      </c>
      <c r="F7" s="105" t="s">
        <v>509</v>
      </c>
      <c r="G7" s="102" t="s">
        <v>509</v>
      </c>
      <c r="H7" s="106" t="s">
        <v>509</v>
      </c>
      <c r="I7" s="104" t="s">
        <v>509</v>
      </c>
      <c r="J7" s="105" t="s">
        <v>509</v>
      </c>
      <c r="K7" s="107" t="s">
        <v>509</v>
      </c>
      <c r="L7" s="108" t="s">
        <v>509</v>
      </c>
      <c r="M7" s="109" t="s">
        <v>509</v>
      </c>
    </row>
    <row r="8" spans="1:13" ht="15.75" thickBot="1" x14ac:dyDescent="0.3">
      <c r="B8" s="101" t="s">
        <v>578</v>
      </c>
      <c r="C8" s="102"/>
      <c r="D8" s="103"/>
      <c r="E8" s="104" t="s">
        <v>509</v>
      </c>
      <c r="F8" s="105" t="s">
        <v>509</v>
      </c>
      <c r="G8" s="102">
        <v>1</v>
      </c>
      <c r="H8" s="103">
        <v>1550</v>
      </c>
      <c r="I8" s="104">
        <v>2</v>
      </c>
      <c r="J8" s="105">
        <v>9374.7000000000007</v>
      </c>
      <c r="K8" s="110">
        <v>1</v>
      </c>
      <c r="L8" s="111">
        <v>30068.26</v>
      </c>
      <c r="M8" s="112">
        <v>5601</v>
      </c>
    </row>
    <row r="9" spans="1:13" ht="15.75" thickBot="1" x14ac:dyDescent="0.3">
      <c r="B9" s="113" t="s">
        <v>579</v>
      </c>
      <c r="C9" s="114" t="s">
        <v>509</v>
      </c>
      <c r="D9" s="115" t="s">
        <v>509</v>
      </c>
      <c r="E9" s="116" t="s">
        <v>509</v>
      </c>
      <c r="F9" s="117" t="s">
        <v>509</v>
      </c>
      <c r="G9" s="114" t="s">
        <v>509</v>
      </c>
      <c r="H9" s="115" t="s">
        <v>509</v>
      </c>
      <c r="I9" s="116" t="s">
        <v>509</v>
      </c>
      <c r="J9" s="117" t="s">
        <v>509</v>
      </c>
      <c r="K9" s="114" t="s">
        <v>509</v>
      </c>
      <c r="L9" s="115" t="s">
        <v>509</v>
      </c>
      <c r="M9" s="118" t="s">
        <v>509</v>
      </c>
    </row>
    <row r="10" spans="1:13" ht="23.45" customHeight="1" x14ac:dyDescent="0.25">
      <c r="B10" s="119" t="s">
        <v>580</v>
      </c>
      <c r="C10" s="120" t="s">
        <v>509</v>
      </c>
      <c r="D10" s="121" t="s">
        <v>509</v>
      </c>
      <c r="E10" s="116" t="s">
        <v>509</v>
      </c>
      <c r="F10" s="117" t="s">
        <v>509</v>
      </c>
      <c r="G10" s="120" t="s">
        <v>509</v>
      </c>
      <c r="H10" s="121" t="s">
        <v>509</v>
      </c>
      <c r="I10" s="122" t="s">
        <v>509</v>
      </c>
      <c r="J10" s="123" t="s">
        <v>509</v>
      </c>
      <c r="K10" s="120" t="s">
        <v>509</v>
      </c>
      <c r="L10" s="124" t="s">
        <v>509</v>
      </c>
      <c r="M10" s="109" t="s">
        <v>509</v>
      </c>
    </row>
    <row r="11" spans="1:13" x14ac:dyDescent="0.25">
      <c r="B11" s="119" t="s">
        <v>581</v>
      </c>
      <c r="C11" s="120" t="s">
        <v>509</v>
      </c>
      <c r="D11" s="121" t="s">
        <v>509</v>
      </c>
      <c r="E11" s="122" t="s">
        <v>509</v>
      </c>
      <c r="F11" s="125" t="s">
        <v>509</v>
      </c>
      <c r="G11" s="120" t="s">
        <v>509</v>
      </c>
      <c r="H11" s="124" t="s">
        <v>509</v>
      </c>
      <c r="I11" s="122" t="s">
        <v>509</v>
      </c>
      <c r="J11" s="125" t="s">
        <v>509</v>
      </c>
      <c r="K11" s="120" t="s">
        <v>509</v>
      </c>
      <c r="L11" s="124" t="s">
        <v>509</v>
      </c>
      <c r="M11" s="109" t="s">
        <v>509</v>
      </c>
    </row>
    <row r="12" spans="1:13" ht="15.75" thickBot="1" x14ac:dyDescent="0.3">
      <c r="B12" s="126" t="s">
        <v>582</v>
      </c>
      <c r="C12" s="127" t="s">
        <v>509</v>
      </c>
      <c r="D12" s="128" t="s">
        <v>509</v>
      </c>
      <c r="E12" s="129" t="s">
        <v>509</v>
      </c>
      <c r="F12" s="130" t="s">
        <v>509</v>
      </c>
      <c r="G12" s="127" t="s">
        <v>509</v>
      </c>
      <c r="H12" s="131" t="s">
        <v>509</v>
      </c>
      <c r="I12" s="129" t="s">
        <v>509</v>
      </c>
      <c r="J12" s="130" t="s">
        <v>509</v>
      </c>
      <c r="K12" s="127" t="s">
        <v>509</v>
      </c>
      <c r="L12" s="131" t="s">
        <v>509</v>
      </c>
      <c r="M12" s="132" t="s">
        <v>509</v>
      </c>
    </row>
    <row r="13" spans="1:13" ht="23.45" customHeight="1" x14ac:dyDescent="0.25"/>
    <row r="14" spans="1:13" ht="23.45" customHeight="1" x14ac:dyDescent="0.25"/>
    <row r="15" spans="1:13" ht="23.45" customHeight="1" x14ac:dyDescent="0.25"/>
    <row r="16" spans="1:13" ht="23.45" customHeight="1" x14ac:dyDescent="0.25"/>
    <row r="17" ht="23.45" customHeight="1" x14ac:dyDescent="0.25"/>
    <row r="18" ht="23.45" customHeight="1" x14ac:dyDescent="0.25"/>
    <row r="19" ht="23.45" customHeight="1" x14ac:dyDescent="0.25"/>
    <row r="20" ht="23.45" customHeight="1" x14ac:dyDescent="0.25"/>
  </sheetData>
  <mergeCells count="6">
    <mergeCell ref="K4:L4"/>
    <mergeCell ref="B4:B5"/>
    <mergeCell ref="C4:D4"/>
    <mergeCell ref="E4:F4"/>
    <mergeCell ref="G4:H4"/>
    <mergeCell ref="I4:J4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Ogień</vt:lpstr>
      <vt:lpstr>Gr. KŚT</vt:lpstr>
      <vt:lpstr>Elektronika</vt:lpstr>
      <vt:lpstr>Pojazdy</vt:lpstr>
      <vt:lpstr>Szkodowość</vt:lpstr>
    </vt:vector>
  </TitlesOfParts>
  <Manager>BartekP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PrzemekB</dc:creator>
  <cp:lastModifiedBy>Admin-Pc</cp:lastModifiedBy>
  <cp:lastPrinted>2024-10-07T11:09:44Z</cp:lastPrinted>
  <dcterms:created xsi:type="dcterms:W3CDTF">2012-01-13T14:07:06Z</dcterms:created>
  <dcterms:modified xsi:type="dcterms:W3CDTF">2024-10-31T10:35:06Z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